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YO-TIC\Documents\"/>
    </mc:Choice>
  </mc:AlternateContent>
  <xr:revisionPtr revIDLastSave="0" documentId="13_ncr:1_{BE1EDCB4-E924-4D5C-9560-CD9B3A497721}" xr6:coauthVersionLast="46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13 de junio" sheetId="5" r:id="rId1"/>
    <sheet name="ciudadela" sheetId="6" r:id="rId2"/>
    <sheet name="seguimiento" sheetId="2" state="hidden" r:id="rId3"/>
  </sheets>
  <calcPr calcId="191029"/>
</workbook>
</file>

<file path=xl/calcChain.xml><?xml version="1.0" encoding="utf-8"?>
<calcChain xmlns="http://schemas.openxmlformats.org/spreadsheetml/2006/main">
  <c r="V42" i="6" l="1"/>
  <c r="V41" i="6"/>
  <c r="V39" i="6"/>
  <c r="V43" i="6" l="1"/>
  <c r="W39" i="6" s="1"/>
  <c r="V38" i="5"/>
  <c r="V37" i="5"/>
  <c r="V35" i="5"/>
  <c r="W40" i="6" l="1"/>
  <c r="W41" i="6"/>
  <c r="W42" i="6"/>
  <c r="V39" i="5"/>
  <c r="W38" i="5" s="1"/>
  <c r="W37" i="5" l="1"/>
  <c r="W35" i="5"/>
  <c r="W36" i="5"/>
  <c r="C27" i="2"/>
  <c r="C28" i="2"/>
  <c r="C29" i="2"/>
  <c r="C30" i="2"/>
  <c r="C31" i="2"/>
  <c r="C32" i="2"/>
  <c r="C33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C21" i="2"/>
  <c r="C22" i="2"/>
  <c r="C23" i="2"/>
  <c r="C24" i="2"/>
  <c r="C25" i="2"/>
  <c r="C26" i="2"/>
  <c r="C15" i="2"/>
  <c r="C16" i="2"/>
  <c r="C17" i="2"/>
  <c r="C18" i="2"/>
  <c r="C19" i="2"/>
  <c r="C20" i="2"/>
  <c r="C14" i="2"/>
  <c r="C38" i="2" l="1"/>
  <c r="C39" i="2"/>
  <c r="C34" i="2"/>
  <c r="C35" i="2"/>
  <c r="C36" i="2"/>
  <c r="C37" i="2"/>
  <c r="H47" i="2" l="1"/>
  <c r="H49" i="2" l="1"/>
  <c r="I45" i="2" l="1"/>
  <c r="I46" i="2"/>
  <c r="I48" i="2"/>
  <c r="I4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</authors>
  <commentList>
    <comment ref="I11" authorId="0" shapeId="0" xr:uid="{00000000-0006-0000-0000-000001000000}">
      <text>
        <r>
          <rPr>
            <b/>
            <sz val="14"/>
            <color indexed="81"/>
            <rFont val="Arial"/>
            <family val="2"/>
          </rPr>
          <t>Señalar en el cronograma de plan de mejoramiento la fecha de inicio y finalizacion de la oportunidad de mejora</t>
        </r>
        <r>
          <rPr>
            <sz val="14"/>
            <color indexed="81"/>
            <rFont val="Arial"/>
            <family val="2"/>
          </rPr>
          <t xml:space="preserve">
</t>
        </r>
      </text>
    </comment>
    <comment ref="U11" authorId="0" shapeId="0" xr:uid="{00000000-0006-0000-0000-000002000000}">
      <text>
        <r>
          <rPr>
            <b/>
            <sz val="14"/>
            <color indexed="81"/>
            <rFont val="Arial"/>
            <family val="2"/>
          </rPr>
          <t>Describa cargo de la(s) persona(S) responsable(S) de realizar la acción de mejora.</t>
        </r>
      </text>
    </comment>
    <comment ref="V11" authorId="0" shapeId="0" xr:uid="{00000000-0006-0000-0000-000003000000}">
      <text>
        <r>
          <rPr>
            <b/>
            <sz val="14"/>
            <color indexed="81"/>
            <rFont val="Arial"/>
            <family val="2"/>
          </rPr>
          <t>Semaforizar la accion o actividad a implementar seleccionando el estado en: TERMINADO, ENDESARROLLO, ATRASADO Y NO INICIADO- 
En la parte inferior del plan de mejora se refleja el % de cumplimientode cada estado.</t>
        </r>
      </text>
    </comment>
    <comment ref="C12" authorId="0" shapeId="0" xr:uid="{00000000-0006-0000-0000-000004000000}">
      <text>
        <r>
          <rPr>
            <b/>
            <sz val="14"/>
            <color indexed="81"/>
            <rFont val="Arial"/>
            <family val="2"/>
          </rPr>
          <t>Describa de manera clara y concreta los hallazgos de la evaluación recopilada frente a los criterios definidos y/o la oportunidad de mejora a que hubiere lugar según el hallazgo descrito ( en positivo).</t>
        </r>
      </text>
    </comment>
    <comment ref="E12" authorId="0" shapeId="0" xr:uid="{00000000-0006-0000-0000-000005000000}">
      <text>
        <r>
          <rPr>
            <b/>
            <sz val="14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000-000006000000}">
      <text>
        <r>
          <rPr>
            <b/>
            <sz val="14"/>
            <color indexed="81"/>
            <rFont val="Arial"/>
            <family val="2"/>
          </rPr>
          <t>Se debe definir la fecha en que se proyecta dar inicio a la acción de mejoramiento.</t>
        </r>
      </text>
    </comment>
    <comment ref="G12" authorId="0" shapeId="0" xr:uid="{00000000-0006-0000-0000-000007000000}">
      <text>
        <r>
          <rPr>
            <b/>
            <sz val="14"/>
            <color indexed="81"/>
            <rFont val="Arial"/>
            <family val="2"/>
          </rPr>
          <t>Se debe definir la fecha en que se proyecta dar por finalizada la acción de mejora.</t>
        </r>
      </text>
    </comment>
    <comment ref="H12" authorId="0" shapeId="0" xr:uid="{00000000-0006-0000-0000-000008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B29" authorId="0" shapeId="0" xr:uid="{00000000-0006-0000-0000-000009000000}">
      <text>
        <r>
          <rPr>
            <b/>
            <sz val="14"/>
            <color indexed="81"/>
            <rFont val="Arial"/>
            <family val="2"/>
          </rPr>
          <t>Describir la fecha de la ejecución de la auditoria</t>
        </r>
      </text>
    </comment>
    <comment ref="G29" authorId="0" shapeId="0" xr:uid="{00000000-0006-0000-0000-00000A000000}">
      <text>
        <r>
          <rPr>
            <b/>
            <sz val="14"/>
            <color indexed="81"/>
            <rFont val="Arial"/>
            <family val="2"/>
          </rPr>
          <t>Describir la fecha de elaboración del informe y/o plan de mejoramiento de la auditoria</t>
        </r>
      </text>
    </comment>
    <comment ref="R29" authorId="0" shapeId="0" xr:uid="{00000000-0006-0000-0000-00000B000000}">
      <text>
        <r>
          <rPr>
            <b/>
            <sz val="14"/>
            <color indexed="81"/>
            <rFont val="Arial"/>
            <family val="2"/>
          </rPr>
          <t xml:space="preserve">Describir la fecha en la que se realiza la presentación por parte del responsable a el area de auditoria y calidad.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</authors>
  <commentList>
    <comment ref="I12" authorId="0" shapeId="0" xr:uid="{00000000-0006-0000-0100-000001000000}">
      <text>
        <r>
          <rPr>
            <b/>
            <sz val="14"/>
            <color indexed="81"/>
            <rFont val="Arial"/>
            <family val="2"/>
          </rPr>
          <t>Señalar en el cronograma de plan de mejoramiento la fecha de inicio y finalizacion de la oportunidad de mejora</t>
        </r>
        <r>
          <rPr>
            <sz val="14"/>
            <color indexed="81"/>
            <rFont val="Arial"/>
            <family val="2"/>
          </rPr>
          <t xml:space="preserve">
</t>
        </r>
      </text>
    </comment>
    <comment ref="U12" authorId="0" shapeId="0" xr:uid="{00000000-0006-0000-0100-000002000000}">
      <text>
        <r>
          <rPr>
            <b/>
            <sz val="14"/>
            <color indexed="81"/>
            <rFont val="Arial"/>
            <family val="2"/>
          </rPr>
          <t>Describa cargo de la(s) persona(S) responsable(S) de realizar la acción de mejora.</t>
        </r>
      </text>
    </comment>
    <comment ref="V12" authorId="0" shapeId="0" xr:uid="{00000000-0006-0000-0100-000003000000}">
      <text>
        <r>
          <rPr>
            <b/>
            <sz val="14"/>
            <color indexed="81"/>
            <rFont val="Arial"/>
            <family val="2"/>
          </rPr>
          <t>Semaforizar la accion o actividad a implementar seleccionando el estado en: TERMINADO, ENDESARROLLO, ATRASADO Y NO INICIADO- 
En la parte inferior del plan de mejora se refleja el % de cumplimientode cada estado.</t>
        </r>
      </text>
    </comment>
    <comment ref="C13" authorId="0" shapeId="0" xr:uid="{00000000-0006-0000-0100-000004000000}">
      <text>
        <r>
          <rPr>
            <b/>
            <sz val="14"/>
            <color indexed="81"/>
            <rFont val="Arial"/>
            <family val="2"/>
          </rPr>
          <t>Describa de manera clara y concreta los hallazgos de la evaluación recopilada frente a los criterios definidos y/o la oportunidad de mejora a que hubiere lugar según el hallazgo descrito ( en positivo).</t>
        </r>
      </text>
    </comment>
    <comment ref="E13" authorId="0" shapeId="0" xr:uid="{00000000-0006-0000-0100-000005000000}">
      <text>
        <r>
          <rPr>
            <b/>
            <sz val="14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100-000006000000}">
      <text>
        <r>
          <rPr>
            <b/>
            <sz val="14"/>
            <color indexed="81"/>
            <rFont val="Arial"/>
            <family val="2"/>
          </rPr>
          <t>Se debe definir la fecha en que se proyecta dar inicio a la acción de mejoramiento.</t>
        </r>
      </text>
    </comment>
    <comment ref="G13" authorId="0" shapeId="0" xr:uid="{00000000-0006-0000-0100-000007000000}">
      <text>
        <r>
          <rPr>
            <b/>
            <sz val="14"/>
            <color indexed="81"/>
            <rFont val="Arial"/>
            <family val="2"/>
          </rPr>
          <t>Se debe definir la fecha en que se proyecta dar por finalizada la acción de mejora.</t>
        </r>
      </text>
    </comment>
    <comment ref="H13" authorId="0" shapeId="0" xr:uid="{00000000-0006-0000-0100-000008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B33" authorId="0" shapeId="0" xr:uid="{00000000-0006-0000-0100-000009000000}">
      <text>
        <r>
          <rPr>
            <b/>
            <sz val="14"/>
            <color indexed="81"/>
            <rFont val="Arial"/>
            <family val="2"/>
          </rPr>
          <t>Describir la fecha de la ejecución de la auditoria</t>
        </r>
      </text>
    </comment>
    <comment ref="G33" authorId="0" shapeId="0" xr:uid="{00000000-0006-0000-0100-00000A000000}">
      <text>
        <r>
          <rPr>
            <b/>
            <sz val="14"/>
            <color indexed="81"/>
            <rFont val="Arial"/>
            <family val="2"/>
          </rPr>
          <t>Describir la fecha de elaboración del informe y/o plan de mejoramiento de la auditoria</t>
        </r>
      </text>
    </comment>
    <comment ref="R33" authorId="0" shapeId="0" xr:uid="{00000000-0006-0000-0100-00000B000000}">
      <text>
        <r>
          <rPr>
            <b/>
            <sz val="14"/>
            <color indexed="81"/>
            <rFont val="Arial"/>
            <family val="2"/>
          </rPr>
          <t xml:space="preserve">Describir la fecha en la que se realiza la presentación por parte del responsable a el area de auditoria y calidad.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PLANEACION1</author>
    <author>Coordinador Siau</author>
    <author>calidad06</author>
    <author>UsuarioJAHV</author>
    <author>GCALIDAD2</author>
  </authors>
  <commentList>
    <comment ref="C12" authorId="0" shapeId="0" xr:uid="{00000000-0006-0000-0200-000001000000}">
      <text>
        <r>
          <rPr>
            <b/>
            <sz val="10"/>
            <color indexed="81"/>
            <rFont val="Arial"/>
            <family val="2"/>
          </rPr>
          <t>Teniendo en cuenta el ciclo PHVA, relacione la acción de mejoramiento,acción correctiva y/o acción preventiva según corresponda, que soporten la oportunidad de mejora.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3" authorId="0" shapeId="0" xr:uid="{00000000-0006-0000-0200-000002000000}">
      <text>
        <r>
          <rPr>
            <b/>
            <sz val="14"/>
            <color indexed="81"/>
            <rFont val="Arial"/>
            <family val="2"/>
          </rPr>
          <t>Describa cargo del profesional responsable del seguimiento del plan de mejoramiento.</t>
        </r>
      </text>
    </comment>
    <comment ref="F13" authorId="1" shapeId="0" xr:uid="{00000000-0006-0000-0200-000003000000}">
      <text>
        <r>
          <rPr>
            <b/>
            <sz val="14"/>
            <color indexed="81"/>
            <rFont val="Arial"/>
            <family val="2"/>
          </rPr>
          <t>Seleccionar la periodicidad del seguimiento del plan de mejoramiento</t>
        </r>
      </text>
    </comment>
    <comment ref="G13" authorId="2" shapeId="0" xr:uid="{00000000-0006-0000-0200-000004000000}">
      <text>
        <r>
          <rPr>
            <b/>
            <sz val="14"/>
            <color indexed="81"/>
            <rFont val="Arial"/>
            <family val="2"/>
          </rPr>
          <t>En este campo se debe escribir el día, mes y año en que se realiza el seguimiento al cumplimiento del plan de mejoramiento</t>
        </r>
      </text>
    </comment>
    <comment ref="H13" authorId="3" shapeId="0" xr:uid="{00000000-0006-0000-0200-000005000000}">
      <text>
        <r>
          <rPr>
            <b/>
            <sz val="14"/>
            <color indexed="81"/>
            <rFont val="Arial"/>
            <family val="2"/>
          </rPr>
          <t>En este campo se registran los avances evidenciados, relacionar los soportes del avance y las observaciones relevantes a la acción de mejora a la que se le hace seguimiento</t>
        </r>
      </text>
    </comment>
    <comment ref="I13" authorId="0" shapeId="0" xr:uid="{00000000-0006-0000-0200-000006000000}">
      <text>
        <r>
          <rPr>
            <b/>
            <sz val="14"/>
            <color indexed="81"/>
            <rFont val="Arial"/>
            <family val="2"/>
          </rPr>
          <t>Seleccionar el estado en el que se encuentra la acción al momento del seguimiento del plan de mejora: EN DESARROLLO,TERMINADO, ATRASADO Y NO INICIADO.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Arial"/>
            <family val="2"/>
          </rPr>
          <t>En la parte inferior del plan de mejora se refleja el % de cumplimientode cada estado.</t>
        </r>
      </text>
    </comment>
    <comment ref="J13" authorId="3" shapeId="0" xr:uid="{00000000-0006-0000-0200-000007000000}">
      <text>
        <r>
          <rPr>
            <b/>
            <sz val="14"/>
            <color indexed="81"/>
            <rFont val="Arial"/>
            <family val="2"/>
          </rPr>
          <t>En este campo se debe registrar, en los casos que aplique, lo que se encuentre pendiente por ejecutar de acuerdo al resultado del avance</t>
        </r>
      </text>
    </comment>
    <comment ref="K13" authorId="2" shapeId="0" xr:uid="{00000000-0006-0000-0200-000008000000}">
      <text>
        <r>
          <rPr>
            <b/>
            <sz val="14"/>
            <color indexed="81"/>
            <rFont val="Arial"/>
            <family val="2"/>
          </rPr>
          <t>Escriba la fecha en que se realiza el cierre al hallazgo identificado.</t>
        </r>
      </text>
    </comment>
    <comment ref="L13" authorId="2" shapeId="0" xr:uid="{00000000-0006-0000-0200-000009000000}">
      <text>
        <r>
          <rPr>
            <b/>
            <sz val="14"/>
            <color indexed="81"/>
            <rFont val="Arial"/>
            <family val="2"/>
          </rPr>
          <t>En este campo se debe registrar el cargo del profesional que realiza el cierre al hallazgo.</t>
        </r>
      </text>
    </comment>
    <comment ref="M13" authorId="0" shapeId="0" xr:uid="{00000000-0006-0000-0200-00000A000000}">
      <text>
        <r>
          <rPr>
            <b/>
            <sz val="14"/>
            <color indexed="81"/>
            <rFont val="Arial"/>
            <family val="2"/>
          </rPr>
          <t>Relacione los entregables atribuibles al cumplimiento de las actividades que contibuyen a cerrar el hallazgo que dio origen a la formulación de plan de mejoramiento.</t>
        </r>
      </text>
    </comment>
    <comment ref="N13" authorId="4" shapeId="0" xr:uid="{00000000-0006-0000-0200-00000B000000}">
      <text>
        <r>
          <rPr>
            <b/>
            <sz val="14"/>
            <color indexed="81"/>
            <rFont val="Arial"/>
            <family val="2"/>
          </rPr>
          <t>Describir el area o lugar en fisico y/o magnetico en donde reposa la evidencia.</t>
        </r>
      </text>
    </comment>
    <comment ref="O13" authorId="2" shapeId="0" xr:uid="{00000000-0006-0000-0200-00000C000000}">
      <text>
        <r>
          <rPr>
            <b/>
            <sz val="14"/>
            <color indexed="81"/>
            <rFont val="Arial"/>
            <family val="2"/>
          </rPr>
          <t xml:space="preserve">En este campo se registran los comentarios a los que hubiere lugar por la persona responsable del cierre del plan de mejora. </t>
        </r>
      </text>
    </comment>
  </commentList>
</comments>
</file>

<file path=xl/sharedStrings.xml><?xml version="1.0" encoding="utf-8"?>
<sst xmlns="http://schemas.openxmlformats.org/spreadsheetml/2006/main" count="489" uniqueCount="146">
  <si>
    <t>Proceso/ Subproceso Auditado</t>
  </si>
  <si>
    <t>Objetivo del Proceso</t>
  </si>
  <si>
    <t>Auditor:</t>
  </si>
  <si>
    <t>Objetivo de la Auditoría</t>
  </si>
  <si>
    <t>Alcance de la Auditoría</t>
  </si>
  <si>
    <t>Ítem</t>
  </si>
  <si>
    <t>Oportunidad de Mejora /hallazgo</t>
  </si>
  <si>
    <t>Acción a implementar</t>
  </si>
  <si>
    <t>Fecha Inicio</t>
  </si>
  <si>
    <t>Fecha de Ejecución de la Auditoría :</t>
  </si>
  <si>
    <t xml:space="preserve">Fecha de presentación del plan: </t>
  </si>
  <si>
    <t>Ene</t>
  </si>
  <si>
    <t>Feb</t>
  </si>
  <si>
    <t>Abr</t>
  </si>
  <si>
    <t>May</t>
  </si>
  <si>
    <t>Jun</t>
  </si>
  <si>
    <t>Jul</t>
  </si>
  <si>
    <t>Sep</t>
  </si>
  <si>
    <t>Oct</t>
  </si>
  <si>
    <t>Nov</t>
  </si>
  <si>
    <t>Dic</t>
  </si>
  <si>
    <t xml:space="preserve">ESE HOSPITAL MATERNO INFANTIL CIUDADELA METROPOLITANA DE SOLEDAD </t>
  </si>
  <si>
    <t>PLAN DE MEJORAMIENTO</t>
  </si>
  <si>
    <t>Entregable</t>
  </si>
  <si>
    <t>Código: PL-PMA-02</t>
  </si>
  <si>
    <t>Versión: 02</t>
  </si>
  <si>
    <t>Fecha: MARZO DE 2021</t>
  </si>
  <si>
    <t xml:space="preserve">Fecha del Informe de Auditoría: </t>
  </si>
  <si>
    <t>Lider o coordinador del Proceso Auditado:</t>
  </si>
  <si>
    <t>Centro de salud</t>
  </si>
  <si>
    <t>Responsable/Cargo</t>
  </si>
  <si>
    <t>CRONOGRAMA DEL PLAN DE MEJORAMIENTO</t>
  </si>
  <si>
    <t>Fecha finalización</t>
  </si>
  <si>
    <t>SEGUIMIENTO AL PLAN DE MEJORAMIENTO</t>
  </si>
  <si>
    <t>Responsable del seguimiento</t>
  </si>
  <si>
    <t>Seguimiento</t>
  </si>
  <si>
    <t>ESTADO</t>
  </si>
  <si>
    <t>Versión: 03</t>
  </si>
  <si>
    <t>Responsable del Seguimiento</t>
  </si>
  <si>
    <t>Semaforización y/o Estado</t>
  </si>
  <si>
    <t>Fecha de seguimiento</t>
  </si>
  <si>
    <t>Observación y/o 
avance</t>
  </si>
  <si>
    <t>Cierre</t>
  </si>
  <si>
    <t>Por ejecutar</t>
  </si>
  <si>
    <t>Fecha de Cierre</t>
  </si>
  <si>
    <t>Responsable del cierre del seguimiento</t>
  </si>
  <si>
    <t>Ubicación del Entregable</t>
  </si>
  <si>
    <t>Observaciones</t>
  </si>
  <si>
    <t>INDICADORES DE CUMPLIMIENTO</t>
  </si>
  <si>
    <t>NUMERO DE ACCIONES</t>
  </si>
  <si>
    <t>PORCENTAJE</t>
  </si>
  <si>
    <t>TERMINADO</t>
  </si>
  <si>
    <t>EN DESARROLLO</t>
  </si>
  <si>
    <t>ATRASADO</t>
  </si>
  <si>
    <t>NO INICIADO</t>
  </si>
  <si>
    <t>SEGUIMIENTO</t>
  </si>
  <si>
    <t>TOTAL</t>
  </si>
  <si>
    <t>MENSUAL</t>
  </si>
  <si>
    <t>Columna1</t>
  </si>
  <si>
    <t>Columna2</t>
  </si>
  <si>
    <t>Columna3</t>
  </si>
  <si>
    <t>Peridicidad del seguimiento</t>
  </si>
  <si>
    <t>HOSPITAL DE MATERNO INFANTIL CIUDADELA METROPOLITANA DE SOLEDAD</t>
  </si>
  <si>
    <t>Subgerencia Cientifica</t>
  </si>
  <si>
    <t>30 de abril de 2023</t>
  </si>
  <si>
    <t>Subgerencia científica</t>
  </si>
  <si>
    <t>Oficina Subgerencia científica</t>
  </si>
  <si>
    <t>Laurien Perez</t>
  </si>
  <si>
    <t>Seguimiento  Indicadores  PYP reportados a Nueva EPS</t>
  </si>
  <si>
    <t>Evaluacion del cumplimiento de las actividades de los programas de Promoción y Mantenimiento de la salud, del mes de enero 2023.</t>
  </si>
  <si>
    <t>Realizar plan de mejora con finalidad de aumentar los resultados obtenidos en la evaluacion de indicadores mes de enero 2023.</t>
  </si>
  <si>
    <t>Fecha: FEBRERO 2022</t>
  </si>
  <si>
    <t>Mar</t>
  </si>
  <si>
    <t>Ago</t>
  </si>
  <si>
    <t>x</t>
  </si>
  <si>
    <t>Baño sala de espera no permite maniobrar silla de rueda</t>
  </si>
  <si>
    <t>Puerta corrediza del baño de la sala de espera con dificultad para abrir</t>
  </si>
  <si>
    <t>No hay timbre de llamado en baños de sala de espera</t>
  </si>
  <si>
    <t>Condiciones de orden y aseo de baños son deficientes</t>
  </si>
  <si>
    <t>las camillas de sala de observacion no están discriminadas por sexo</t>
  </si>
  <si>
    <t>Camillas de sala de observación sin timbre</t>
  </si>
  <si>
    <t>sala de reanimacion paredes con grietas y humedad</t>
  </si>
  <si>
    <t>No esta actualizado carro de paro, se encuentra ampolla de Labetalol usada, puncionada por aguja que no se ha sacado del carro de paro despues de su uso.</t>
  </si>
  <si>
    <t>Se observa paciente sin tablero de identificación en sala de observación adultos</t>
  </si>
  <si>
    <t>las manillas de los pacientes de sala de observacion no tienen datos diligenciados y algunos incompletos</t>
  </si>
  <si>
    <t>Subg Admon</t>
  </si>
  <si>
    <t>Lider farmaceutico</t>
  </si>
  <si>
    <t>Subg cientifica/lider farmaceutico</t>
  </si>
  <si>
    <t>Coordinador urgencia/ Lider de seguridad del paciente</t>
  </si>
  <si>
    <t>Adecuar baño que permita la maniobra de la silla de rueda</t>
  </si>
  <si>
    <t xml:space="preserve">Cambiar puerta del baño que permita la buena apertura al usuario </t>
  </si>
  <si>
    <t>lider ambiente / coordinador urgencia</t>
  </si>
  <si>
    <t>Mejorar las condiciones de orden y aseo en baños</t>
  </si>
  <si>
    <t>Se evidencia tubo de drenaje al lavamanos  en el baño usado por los usuarios en sala de espera</t>
  </si>
  <si>
    <t>Reubicar el tubo de drenaje de los aires</t>
  </si>
  <si>
    <t xml:space="preserve">Discriminar las camillas por sexo </t>
  </si>
  <si>
    <t>Resanar paredes con grietas y quitar la humedad</t>
  </si>
  <si>
    <t>Actualizar carro de paro.</t>
  </si>
  <si>
    <t>se sugiere aumentar el número de ampollas de Noradrenalina debido a que solo se encuentra 1 y complementar con Dobutamina e Hidrocortisona</t>
  </si>
  <si>
    <t>Aumentar ampolla de noradrenalina y complementar con Dobutamina e Hidrocortisona</t>
  </si>
  <si>
    <t>Realizar reinducción en los paquetes instruccionales</t>
  </si>
  <si>
    <t xml:space="preserve">13 de junio </t>
  </si>
  <si>
    <t>18 de febrero 2026</t>
  </si>
  <si>
    <t xml:space="preserve">sala de espera con un solo baño en funcionamiento </t>
  </si>
  <si>
    <t>paredes de sala de reanimacion con grietas y humedad</t>
  </si>
  <si>
    <t xml:space="preserve">No se evidencia tensiometro pediatrico, ni martillo de reflejos </t>
  </si>
  <si>
    <t xml:space="preserve">en sala de observacion se evidencia bala de oxigeno sin humidificador </t>
  </si>
  <si>
    <t xml:space="preserve">se evidencia manillas sin identificacion y datos incompletos </t>
  </si>
  <si>
    <t xml:space="preserve">lider se seguridad del paciente </t>
  </si>
  <si>
    <t>Subg cientifica</t>
  </si>
  <si>
    <t xml:space="preserve">Ciudadela metropolitana </t>
  </si>
  <si>
    <t xml:space="preserve">reubicar un medico en la sala de observacion y trabajo de parto </t>
  </si>
  <si>
    <t xml:space="preserve">techos y paredes con humedad </t>
  </si>
  <si>
    <t>en la sala de reanimacion hay un hueco en la pared de drywall</t>
  </si>
  <si>
    <t xml:space="preserve">laboratorio clinico en mal estado de aseo y orden </t>
  </si>
  <si>
    <t xml:space="preserve">tubos de muestra sin semaforizar </t>
  </si>
  <si>
    <t xml:space="preserve">secretaria de salud departamental </t>
  </si>
  <si>
    <t xml:space="preserve">ciudadela metropolitana </t>
  </si>
  <si>
    <t xml:space="preserve">solicitar timbre de llamado en baños de sala de espera </t>
  </si>
  <si>
    <t>solicitar  timbre de llamado en sala de observación</t>
  </si>
  <si>
    <t>Talento humano</t>
  </si>
  <si>
    <t>Subg Admon/y subg cientifica</t>
  </si>
  <si>
    <t>lider de apoyo diagnostico y coodinador medico</t>
  </si>
  <si>
    <t>la institucion tiene protocolos de seguridad del paciente pero no tiene adherencia de ellos</t>
  </si>
  <si>
    <t xml:space="preserve">Realizar mantenimientos a paredes y techos </t>
  </si>
  <si>
    <t>Asegurar la presencia del medico en la sala observacion y trabajo de parto</t>
  </si>
  <si>
    <t>Reparar el hueco en la pared de drywall</t>
  </si>
  <si>
    <t>en la sala de espera no hay baño de mujeres</t>
  </si>
  <si>
    <t>Habilitar un baño de mujeres en la sala de espera</t>
  </si>
  <si>
    <t>Paredes agrietadas y con humedad</t>
  </si>
  <si>
    <t xml:space="preserve">Garantizar el debido cumplimiento de limpieza y desinfecion </t>
  </si>
  <si>
    <t xml:space="preserve">centrifuga sin tapa de proteccion para tubos </t>
  </si>
  <si>
    <t>laboratorio clinico sin lava ojos</t>
  </si>
  <si>
    <t xml:space="preserve">Solicitar la compra de lava ojos </t>
  </si>
  <si>
    <t xml:space="preserve">Realizar mantenimientos a paredes </t>
  </si>
  <si>
    <t>Solicitar la compra de tensiometro pediatrico y martillo de reflejos</t>
  </si>
  <si>
    <t xml:space="preserve"> adecuar o realizar cambio de equipo</t>
  </si>
  <si>
    <t>Evaluar el cumplimiento de las normas, estándares de calidad y procedimientos en los servicios de salud, con el fin de garantizar la seguridad del paciente, la eficiencia operativa y el uso adecuado de los recursos públicos</t>
  </si>
  <si>
    <t>Apoyo diagnostico</t>
  </si>
  <si>
    <t xml:space="preserve">aplicar la semaforizacion en los insumos </t>
  </si>
  <si>
    <t>Habilitar el otro baño para uso de los usuarios</t>
  </si>
  <si>
    <t xml:space="preserve">dotar bala de oxigeno con humidificador </t>
  </si>
  <si>
    <t>Reinducion de los paquetes institusionales</t>
  </si>
  <si>
    <t xml:space="preserve">Realizar adherencia </t>
  </si>
  <si>
    <t xml:space="preserve">EVIDENCIA </t>
  </si>
  <si>
    <t>EVIDENCIA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</si>
</sst>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indexed="81"/>
      <name val="Arial"/>
      <family val="2"/>
    </font>
    <font>
      <sz val="14"/>
      <color indexed="81"/>
      <name val="Arial"/>
      <family val="2"/>
    </font>
    <font>
      <b/>
      <sz val="14"/>
      <color indexed="8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1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/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3" xfId="1" applyFont="1" applyBorder="1" applyAlignment="1">
      <alignment horizontal="justify" vertical="center"/>
    </xf>
    <xf numFmtId="0" fontId="5" fillId="3" borderId="3" xfId="1" applyFont="1" applyFill="1" applyBorder="1"/>
    <xf numFmtId="0" fontId="5" fillId="4" borderId="21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0" fontId="4" fillId="0" borderId="29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5" fillId="3" borderId="28" xfId="1" applyFont="1" applyFill="1" applyBorder="1"/>
    <xf numFmtId="0" fontId="5" fillId="3" borderId="29" xfId="1" applyFont="1" applyFill="1" applyBorder="1"/>
    <xf numFmtId="0" fontId="5" fillId="0" borderId="3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7" fillId="7" borderId="0" xfId="0" applyFont="1" applyFill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0" borderId="0" xfId="0" applyFont="1"/>
    <xf numFmtId="0" fontId="3" fillId="7" borderId="0" xfId="0" applyFont="1" applyFill="1" applyAlignment="1">
      <alignment horizontal="center" vertical="center" wrapText="1"/>
    </xf>
    <xf numFmtId="9" fontId="4" fillId="0" borderId="0" xfId="0" applyNumberFormat="1" applyFont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7" borderId="15" xfId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3" borderId="3" xfId="1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14" fontId="4" fillId="0" borderId="57" xfId="0" applyNumberFormat="1" applyFont="1" applyBorder="1" applyAlignment="1">
      <alignment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14" fontId="4" fillId="0" borderId="26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5" fillId="0" borderId="57" xfId="1" applyFont="1" applyBorder="1" applyAlignment="1">
      <alignment vertical="center" wrapText="1"/>
    </xf>
    <xf numFmtId="0" fontId="5" fillId="3" borderId="57" xfId="1" applyFont="1" applyFill="1" applyBorder="1" applyAlignment="1">
      <alignment horizontal="center" vertical="center"/>
    </xf>
    <xf numFmtId="0" fontId="5" fillId="0" borderId="57" xfId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3" borderId="3" xfId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0" fontId="5" fillId="3" borderId="31" xfId="1" applyFont="1" applyFill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4" fontId="4" fillId="0" borderId="0" xfId="0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3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3" borderId="4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15" fontId="5" fillId="7" borderId="12" xfId="0" applyNumberFormat="1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13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7" borderId="36" xfId="1" applyFont="1" applyFill="1" applyBorder="1" applyAlignment="1">
      <alignment horizontal="center" vertical="center"/>
    </xf>
    <xf numFmtId="0" fontId="3" fillId="7" borderId="39" xfId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3" fillId="7" borderId="15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 vertical="center"/>
    </xf>
    <xf numFmtId="0" fontId="3" fillId="7" borderId="14" xfId="1" applyFont="1" applyFill="1" applyBorder="1" applyAlignment="1">
      <alignment horizontal="center" vertical="center"/>
    </xf>
    <xf numFmtId="0" fontId="3" fillId="7" borderId="13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0" fontId="3" fillId="7" borderId="21" xfId="1" applyFont="1" applyFill="1" applyBorder="1" applyAlignment="1">
      <alignment horizontal="center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 wrapText="1"/>
    </xf>
    <xf numFmtId="0" fontId="3" fillId="7" borderId="43" xfId="1" applyFont="1" applyFill="1" applyBorder="1" applyAlignment="1">
      <alignment horizontal="center" vertical="center" wrapText="1"/>
    </xf>
    <xf numFmtId="0" fontId="3" fillId="7" borderId="24" xfId="1" applyFont="1" applyFill="1" applyBorder="1" applyAlignment="1">
      <alignment horizontal="center" vertical="center"/>
    </xf>
    <xf numFmtId="0" fontId="3" fillId="7" borderId="44" xfId="1" applyFont="1" applyFill="1" applyBorder="1" applyAlignment="1">
      <alignment horizontal="center" vertical="center"/>
    </xf>
    <xf numFmtId="0" fontId="3" fillId="7" borderId="38" xfId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5" borderId="47" xfId="0" applyFont="1" applyFill="1" applyBorder="1" applyAlignment="1">
      <alignment horizontal="left" vertical="center" wrapText="1"/>
    </xf>
    <xf numFmtId="0" fontId="4" fillId="5" borderId="4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5" borderId="28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5" borderId="30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7" borderId="41" xfId="0" applyFont="1" applyFill="1" applyBorder="1" applyAlignment="1">
      <alignment horizontal="center" vertical="center" wrapText="1"/>
    </xf>
    <xf numFmtId="0" fontId="3" fillId="7" borderId="16" xfId="1" applyFont="1" applyFill="1" applyBorder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0" fontId="3" fillId="7" borderId="19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5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left" vertical="center"/>
    </xf>
    <xf numFmtId="0" fontId="5" fillId="3" borderId="53" xfId="1" applyFont="1" applyFill="1" applyBorder="1" applyAlignment="1">
      <alignment horizontal="left" vertical="center"/>
    </xf>
    <xf numFmtId="0" fontId="3" fillId="5" borderId="19" xfId="1" applyFont="1" applyFill="1" applyBorder="1" applyAlignment="1">
      <alignment horizontal="center" vertical="center"/>
    </xf>
    <xf numFmtId="0" fontId="3" fillId="5" borderId="20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4" fillId="0" borderId="55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6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</xdr:colOff>
      <xdr:row>1</xdr:row>
      <xdr:rowOff>19050</xdr:rowOff>
    </xdr:from>
    <xdr:to>
      <xdr:col>2</xdr:col>
      <xdr:colOff>1312068</xdr:colOff>
      <xdr:row>4</xdr:row>
      <xdr:rowOff>66674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" y="228600"/>
          <a:ext cx="1983581" cy="590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</xdr:colOff>
      <xdr:row>2</xdr:row>
      <xdr:rowOff>19050</xdr:rowOff>
    </xdr:from>
    <xdr:to>
      <xdr:col>3</xdr:col>
      <xdr:colOff>161448</xdr:colOff>
      <xdr:row>5</xdr:row>
      <xdr:rowOff>165734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" y="224790"/>
          <a:ext cx="1694021" cy="6496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</xdr:colOff>
      <xdr:row>1</xdr:row>
      <xdr:rowOff>19051</xdr:rowOff>
    </xdr:from>
    <xdr:to>
      <xdr:col>2</xdr:col>
      <xdr:colOff>1211036</xdr:colOff>
      <xdr:row>4</xdr:row>
      <xdr:rowOff>132315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182" y="223158"/>
          <a:ext cx="1577068" cy="7255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16" displayName="Tabla16" ref="U33:W39" totalsRowShown="0" headerRowDxfId="51" dataDxfId="50">
  <autoFilter ref="U33:W39" xr:uid="{00000000-0009-0000-0100-000005000000}"/>
  <tableColumns count="3">
    <tableColumn id="1" xr3:uid="{00000000-0010-0000-0000-000001000000}" name="INDICADORES DE CUMPLIMIENTO" dataDxfId="49"/>
    <tableColumn id="2" xr3:uid="{00000000-0010-0000-0000-000002000000}" name="Columna1" dataDxfId="48"/>
    <tableColumn id="3" xr3:uid="{00000000-0010-0000-0000-000003000000}" name="Columna2" dataDxfId="47"/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63" displayName="Tabla163" ref="U37:W43" totalsRowShown="0" headerRowDxfId="11" dataDxfId="10">
  <autoFilter ref="U37:W43" xr:uid="{00000000-0009-0000-0100-000002000000}"/>
  <tableColumns count="3">
    <tableColumn id="1" xr3:uid="{00000000-0010-0000-0100-000001000000}" name="INDICADORES DE CUMPLIMIENTO" dataDxfId="9"/>
    <tableColumn id="2" xr3:uid="{00000000-0010-0000-0100-000002000000}" name="Columna1" dataDxfId="8"/>
    <tableColumn id="3" xr3:uid="{00000000-0010-0000-0100-000003000000}" name="Columna2" dataDxfId="7"/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3" displayName="Tabla3" ref="G41:I49" totalsRowShown="0" headerRowDxfId="2">
  <autoFilter ref="G41:I49" xr:uid="{00000000-0009-0000-0100-000003000000}"/>
  <tableColumns count="3">
    <tableColumn id="1" xr3:uid="{00000000-0010-0000-0200-000001000000}" name="Columna1"/>
    <tableColumn id="2" xr3:uid="{00000000-0010-0000-0200-000002000000}" name="Columna2" dataDxfId="1"/>
    <tableColumn id="3" xr3:uid="{00000000-0010-0000-0200-000003000000}" name="Columna3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9"/>
  <sheetViews>
    <sheetView tabSelected="1" topLeftCell="H1" zoomScale="93" zoomScaleNormal="93" workbookViewId="0">
      <selection activeCell="D10" sqref="D10:V10"/>
    </sheetView>
  </sheetViews>
  <sheetFormatPr baseColWidth="10" defaultColWidth="9.140625" defaultRowHeight="15.75" x14ac:dyDescent="0.25"/>
  <cols>
    <col min="1" max="1" width="5.42578125" style="2" customWidth="1"/>
    <col min="2" max="2" width="6.28515625" style="1" customWidth="1"/>
    <col min="3" max="3" width="20.85546875" style="2" customWidth="1"/>
    <col min="4" max="4" width="10" style="2" customWidth="1"/>
    <col min="5" max="5" width="41" style="2" customWidth="1"/>
    <col min="6" max="6" width="14.85546875" style="2" customWidth="1"/>
    <col min="7" max="7" width="14.7109375" style="2" customWidth="1"/>
    <col min="8" max="8" width="10.85546875" style="6" customWidth="1"/>
    <col min="9" max="19" width="5" style="6" customWidth="1"/>
    <col min="20" max="20" width="5.28515625" style="6" customWidth="1"/>
    <col min="21" max="21" width="21.5703125" style="2" customWidth="1"/>
    <col min="22" max="22" width="24.5703125" style="2" customWidth="1"/>
    <col min="23" max="23" width="15.28515625" style="2" customWidth="1"/>
    <col min="24" max="16384" width="9.140625" style="2"/>
  </cols>
  <sheetData>
    <row r="1" spans="2:23" ht="16.5" thickBot="1" x14ac:dyDescent="0.3"/>
    <row r="2" spans="2:23" x14ac:dyDescent="0.25">
      <c r="B2" s="130"/>
      <c r="C2" s="131"/>
      <c r="D2" s="134" t="s">
        <v>21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6"/>
      <c r="V2" s="11" t="s">
        <v>24</v>
      </c>
    </row>
    <row r="3" spans="2:23" ht="16.5" thickBot="1" x14ac:dyDescent="0.3">
      <c r="B3" s="130"/>
      <c r="C3" s="131"/>
      <c r="D3" s="137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  <c r="V3" s="12" t="s">
        <v>37</v>
      </c>
    </row>
    <row r="4" spans="2:23" x14ac:dyDescent="0.25">
      <c r="B4" s="130"/>
      <c r="C4" s="131"/>
      <c r="D4" s="140" t="s">
        <v>22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2"/>
      <c r="V4" s="146" t="s">
        <v>71</v>
      </c>
    </row>
    <row r="5" spans="2:23" ht="16.5" thickBot="1" x14ac:dyDescent="0.3">
      <c r="B5" s="132"/>
      <c r="C5" s="133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5"/>
      <c r="V5" s="147"/>
    </row>
    <row r="6" spans="2:23" s="3" customFormat="1" x14ac:dyDescent="0.2">
      <c r="B6" s="148" t="s">
        <v>0</v>
      </c>
      <c r="C6" s="149"/>
      <c r="D6" s="150"/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</row>
    <row r="7" spans="2:23" s="3" customFormat="1" ht="16.5" thickBot="1" x14ac:dyDescent="0.25">
      <c r="B7" s="153" t="s">
        <v>1</v>
      </c>
      <c r="C7" s="154"/>
      <c r="D7" s="155"/>
      <c r="E7" s="155"/>
      <c r="F7" s="162"/>
      <c r="G7" s="162"/>
      <c r="H7" s="162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8"/>
    </row>
    <row r="8" spans="2:23" s="3" customFormat="1" ht="16.5" thickBot="1" x14ac:dyDescent="0.25">
      <c r="B8" s="163" t="s">
        <v>2</v>
      </c>
      <c r="C8" s="164"/>
      <c r="D8" s="165" t="s">
        <v>116</v>
      </c>
      <c r="E8" s="166"/>
      <c r="F8" s="167" t="s">
        <v>28</v>
      </c>
      <c r="G8" s="168"/>
      <c r="H8" s="169"/>
      <c r="I8" s="170" t="s">
        <v>101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1"/>
    </row>
    <row r="9" spans="2:23" s="3" customFormat="1" x14ac:dyDescent="0.2">
      <c r="B9" s="153" t="s">
        <v>3</v>
      </c>
      <c r="C9" s="154"/>
      <c r="D9" s="155" t="s">
        <v>137</v>
      </c>
      <c r="E9" s="155"/>
      <c r="F9" s="156"/>
      <c r="G9" s="156"/>
      <c r="H9" s="156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2:23" s="3" customFormat="1" ht="16.5" thickBot="1" x14ac:dyDescent="0.25">
      <c r="B10" s="159" t="s">
        <v>4</v>
      </c>
      <c r="C10" s="160"/>
      <c r="D10" s="172"/>
      <c r="E10" s="172"/>
      <c r="F10" s="162"/>
      <c r="G10" s="162"/>
      <c r="H10" s="162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4"/>
    </row>
    <row r="11" spans="2:23" s="4" customFormat="1" ht="16.5" thickBot="1" x14ac:dyDescent="0.25">
      <c r="B11" s="175" t="s">
        <v>29</v>
      </c>
      <c r="C11" s="176"/>
      <c r="D11" s="177" t="s">
        <v>101</v>
      </c>
      <c r="E11" s="177"/>
      <c r="F11" s="177"/>
      <c r="G11" s="177"/>
      <c r="H11" s="177"/>
      <c r="I11" s="178" t="s">
        <v>31</v>
      </c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80" t="s">
        <v>30</v>
      </c>
      <c r="V11" s="183" t="s">
        <v>39</v>
      </c>
      <c r="W11" s="161" t="s">
        <v>145</v>
      </c>
    </row>
    <row r="12" spans="2:23" s="8" customFormat="1" x14ac:dyDescent="0.2">
      <c r="B12" s="115" t="s">
        <v>5</v>
      </c>
      <c r="C12" s="117" t="s">
        <v>6</v>
      </c>
      <c r="D12" s="118"/>
      <c r="E12" s="121" t="s">
        <v>7</v>
      </c>
      <c r="F12" s="123" t="s">
        <v>8</v>
      </c>
      <c r="G12" s="125" t="s">
        <v>32</v>
      </c>
      <c r="H12" s="123" t="s">
        <v>23</v>
      </c>
      <c r="I12" s="128" t="s">
        <v>11</v>
      </c>
      <c r="J12" s="113" t="s">
        <v>12</v>
      </c>
      <c r="K12" s="113" t="s">
        <v>72</v>
      </c>
      <c r="L12" s="113" t="s">
        <v>13</v>
      </c>
      <c r="M12" s="113" t="s">
        <v>14</v>
      </c>
      <c r="N12" s="113" t="s">
        <v>15</v>
      </c>
      <c r="O12" s="113" t="s">
        <v>16</v>
      </c>
      <c r="P12" s="113" t="s">
        <v>73</v>
      </c>
      <c r="Q12" s="113" t="s">
        <v>17</v>
      </c>
      <c r="R12" s="113" t="s">
        <v>18</v>
      </c>
      <c r="S12" s="113" t="s">
        <v>19</v>
      </c>
      <c r="T12" s="113" t="s">
        <v>20</v>
      </c>
      <c r="U12" s="181"/>
      <c r="V12" s="184"/>
      <c r="W12" s="161"/>
    </row>
    <row r="13" spans="2:23" s="3" customFormat="1" ht="16.5" thickBot="1" x14ac:dyDescent="0.25">
      <c r="B13" s="116"/>
      <c r="C13" s="119"/>
      <c r="D13" s="120"/>
      <c r="E13" s="122"/>
      <c r="F13" s="124"/>
      <c r="G13" s="126"/>
      <c r="H13" s="127"/>
      <c r="I13" s="129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82"/>
      <c r="V13" s="185"/>
      <c r="W13" s="161"/>
    </row>
    <row r="14" spans="2:23" s="3" customFormat="1" ht="35.25" customHeight="1" thickBot="1" x14ac:dyDescent="0.25">
      <c r="B14" s="65">
        <v>1</v>
      </c>
      <c r="C14" s="101" t="s">
        <v>75</v>
      </c>
      <c r="D14" s="102"/>
      <c r="E14" s="66" t="s">
        <v>89</v>
      </c>
      <c r="F14" s="67">
        <v>46107</v>
      </c>
      <c r="G14" s="67">
        <v>46203</v>
      </c>
      <c r="H14" s="57"/>
      <c r="I14" s="58"/>
      <c r="J14" s="59"/>
      <c r="K14" s="59" t="s">
        <v>74</v>
      </c>
      <c r="L14" s="59" t="s">
        <v>74</v>
      </c>
      <c r="M14" s="58" t="s">
        <v>74</v>
      </c>
      <c r="N14" s="58" t="s">
        <v>74</v>
      </c>
      <c r="O14" s="58"/>
      <c r="P14" s="58"/>
      <c r="Q14" s="58"/>
      <c r="R14" s="58"/>
      <c r="S14" s="58"/>
      <c r="T14" s="58"/>
      <c r="U14" s="60" t="s">
        <v>85</v>
      </c>
      <c r="V14" s="95" t="s">
        <v>52</v>
      </c>
      <c r="W14" s="75"/>
    </row>
    <row r="15" spans="2:23" s="3" customFormat="1" ht="63.75" customHeight="1" thickBot="1" x14ac:dyDescent="0.25">
      <c r="B15" s="61">
        <v>2</v>
      </c>
      <c r="C15" s="101" t="s">
        <v>76</v>
      </c>
      <c r="D15" s="102"/>
      <c r="E15" s="68" t="s">
        <v>90</v>
      </c>
      <c r="F15" s="67">
        <v>46107</v>
      </c>
      <c r="G15" s="56">
        <v>46203</v>
      </c>
      <c r="H15" s="62"/>
      <c r="I15" s="58"/>
      <c r="J15" s="59"/>
      <c r="K15" s="59" t="s">
        <v>74</v>
      </c>
      <c r="L15" s="59" t="s">
        <v>74</v>
      </c>
      <c r="M15" s="58" t="s">
        <v>74</v>
      </c>
      <c r="N15" s="58" t="s">
        <v>74</v>
      </c>
      <c r="O15" s="58"/>
      <c r="P15" s="58"/>
      <c r="Q15" s="58"/>
      <c r="R15" s="58"/>
      <c r="S15" s="58"/>
      <c r="T15" s="58"/>
      <c r="U15" s="60" t="s">
        <v>85</v>
      </c>
      <c r="V15" s="95" t="s">
        <v>52</v>
      </c>
      <c r="W15" s="75"/>
    </row>
    <row r="16" spans="2:23" s="3" customFormat="1" ht="51" customHeight="1" thickBot="1" x14ac:dyDescent="0.25">
      <c r="B16" s="69">
        <v>3</v>
      </c>
      <c r="C16" s="103" t="s">
        <v>77</v>
      </c>
      <c r="D16" s="104"/>
      <c r="E16" s="70" t="s">
        <v>118</v>
      </c>
      <c r="F16" s="67">
        <v>46107</v>
      </c>
      <c r="G16" s="56">
        <v>46203</v>
      </c>
      <c r="H16" s="71"/>
      <c r="I16" s="72"/>
      <c r="J16" s="73"/>
      <c r="K16" s="59" t="s">
        <v>74</v>
      </c>
      <c r="L16" s="59" t="s">
        <v>74</v>
      </c>
      <c r="M16" s="58" t="s">
        <v>74</v>
      </c>
      <c r="N16" s="58" t="s">
        <v>74</v>
      </c>
      <c r="O16" s="72"/>
      <c r="P16" s="72"/>
      <c r="Q16" s="72"/>
      <c r="R16" s="72"/>
      <c r="S16" s="72"/>
      <c r="T16" s="72"/>
      <c r="U16" s="60" t="s">
        <v>85</v>
      </c>
      <c r="V16" s="96" t="s">
        <v>52</v>
      </c>
      <c r="W16" s="75"/>
    </row>
    <row r="17" spans="2:27" s="3" customFormat="1" ht="48" customHeight="1" thickBot="1" x14ac:dyDescent="0.25">
      <c r="B17" s="74">
        <v>4</v>
      </c>
      <c r="C17" s="101" t="s">
        <v>78</v>
      </c>
      <c r="D17" s="102"/>
      <c r="E17" s="75" t="s">
        <v>92</v>
      </c>
      <c r="F17" s="67">
        <v>46107</v>
      </c>
      <c r="G17" s="56">
        <v>46203</v>
      </c>
      <c r="H17" s="76"/>
      <c r="I17" s="77"/>
      <c r="J17" s="18"/>
      <c r="K17" s="59" t="s">
        <v>74</v>
      </c>
      <c r="L17" s="59" t="s">
        <v>74</v>
      </c>
      <c r="M17" s="58" t="s">
        <v>74</v>
      </c>
      <c r="N17" s="58" t="s">
        <v>74</v>
      </c>
      <c r="O17" s="77"/>
      <c r="P17" s="77"/>
      <c r="Q17" s="77"/>
      <c r="R17" s="77"/>
      <c r="S17" s="77"/>
      <c r="T17" s="77"/>
      <c r="U17" s="60" t="s">
        <v>91</v>
      </c>
      <c r="V17" s="96" t="s">
        <v>52</v>
      </c>
      <c r="W17" s="75"/>
    </row>
    <row r="18" spans="2:27" s="3" customFormat="1" ht="48.75" customHeight="1" thickBot="1" x14ac:dyDescent="0.25">
      <c r="B18" s="88">
        <v>5</v>
      </c>
      <c r="C18" s="105" t="s">
        <v>93</v>
      </c>
      <c r="D18" s="106"/>
      <c r="E18" s="89" t="s">
        <v>94</v>
      </c>
      <c r="F18" s="67">
        <v>46107</v>
      </c>
      <c r="G18" s="56">
        <v>46203</v>
      </c>
      <c r="H18" s="90"/>
      <c r="I18" s="91"/>
      <c r="J18" s="92"/>
      <c r="K18" s="59" t="s">
        <v>74</v>
      </c>
      <c r="L18" s="59" t="s">
        <v>74</v>
      </c>
      <c r="M18" s="58" t="s">
        <v>74</v>
      </c>
      <c r="N18" s="58" t="s">
        <v>74</v>
      </c>
      <c r="O18" s="91"/>
      <c r="P18" s="91"/>
      <c r="Q18" s="91"/>
      <c r="R18" s="91"/>
      <c r="S18" s="91"/>
      <c r="T18" s="91"/>
      <c r="U18" s="60" t="s">
        <v>85</v>
      </c>
      <c r="V18" s="95" t="s">
        <v>52</v>
      </c>
      <c r="W18" s="75"/>
    </row>
    <row r="19" spans="2:27" s="3" customFormat="1" ht="57.75" customHeight="1" thickBot="1" x14ac:dyDescent="0.25">
      <c r="B19" s="88">
        <v>6</v>
      </c>
      <c r="C19" s="111" t="s">
        <v>79</v>
      </c>
      <c r="D19" s="112"/>
      <c r="E19" s="89" t="s">
        <v>95</v>
      </c>
      <c r="F19" s="67">
        <v>46107</v>
      </c>
      <c r="G19" s="56">
        <v>46203</v>
      </c>
      <c r="H19" s="90"/>
      <c r="I19" s="91"/>
      <c r="J19" s="92"/>
      <c r="K19" s="59" t="s">
        <v>74</v>
      </c>
      <c r="L19" s="59" t="s">
        <v>74</v>
      </c>
      <c r="M19" s="58" t="s">
        <v>74</v>
      </c>
      <c r="N19" s="58" t="s">
        <v>74</v>
      </c>
      <c r="O19" s="91"/>
      <c r="P19" s="91"/>
      <c r="Q19" s="91"/>
      <c r="R19" s="91"/>
      <c r="S19" s="91"/>
      <c r="T19" s="91"/>
      <c r="U19" s="60"/>
      <c r="V19" s="95" t="s">
        <v>52</v>
      </c>
      <c r="W19" s="75"/>
    </row>
    <row r="20" spans="2:27" s="3" customFormat="1" ht="47.25" customHeight="1" thickBot="1" x14ac:dyDescent="0.25">
      <c r="B20" s="88">
        <v>7</v>
      </c>
      <c r="C20" s="110" t="s">
        <v>80</v>
      </c>
      <c r="D20" s="110"/>
      <c r="E20" s="70" t="s">
        <v>119</v>
      </c>
      <c r="F20" s="67">
        <v>46107</v>
      </c>
      <c r="G20" s="56">
        <v>46203</v>
      </c>
      <c r="H20" s="90"/>
      <c r="I20" s="91"/>
      <c r="J20" s="92"/>
      <c r="K20" s="59" t="s">
        <v>74</v>
      </c>
      <c r="L20" s="59" t="s">
        <v>74</v>
      </c>
      <c r="M20" s="58" t="s">
        <v>74</v>
      </c>
      <c r="N20" s="58" t="s">
        <v>74</v>
      </c>
      <c r="O20" s="91"/>
      <c r="P20" s="91"/>
      <c r="Q20" s="91"/>
      <c r="R20" s="91"/>
      <c r="S20" s="91"/>
      <c r="T20" s="91"/>
      <c r="U20" s="60" t="s">
        <v>85</v>
      </c>
      <c r="V20" s="96" t="s">
        <v>52</v>
      </c>
      <c r="W20" s="75"/>
    </row>
    <row r="21" spans="2:27" s="3" customFormat="1" ht="47.25" customHeight="1" thickBot="1" x14ac:dyDescent="0.25">
      <c r="B21" s="88">
        <v>8</v>
      </c>
      <c r="C21" s="101" t="s">
        <v>81</v>
      </c>
      <c r="D21" s="102"/>
      <c r="E21" s="89" t="s">
        <v>96</v>
      </c>
      <c r="F21" s="67">
        <v>46107</v>
      </c>
      <c r="G21" s="56">
        <v>46203</v>
      </c>
      <c r="H21" s="90"/>
      <c r="I21" s="91"/>
      <c r="J21" s="92"/>
      <c r="K21" s="59" t="s">
        <v>74</v>
      </c>
      <c r="L21" s="59" t="s">
        <v>74</v>
      </c>
      <c r="M21" s="58" t="s">
        <v>74</v>
      </c>
      <c r="N21" s="58" t="s">
        <v>74</v>
      </c>
      <c r="O21" s="91"/>
      <c r="P21" s="91"/>
      <c r="Q21" s="91"/>
      <c r="R21" s="91"/>
      <c r="S21" s="91"/>
      <c r="T21" s="91"/>
      <c r="U21" s="60" t="s">
        <v>85</v>
      </c>
      <c r="V21" s="96" t="s">
        <v>52</v>
      </c>
      <c r="W21" s="75"/>
    </row>
    <row r="22" spans="2:27" s="3" customFormat="1" ht="74.25" customHeight="1" thickBot="1" x14ac:dyDescent="0.25">
      <c r="B22" s="88">
        <v>9</v>
      </c>
      <c r="C22" s="101" t="s">
        <v>82</v>
      </c>
      <c r="D22" s="102"/>
      <c r="E22" s="89" t="s">
        <v>97</v>
      </c>
      <c r="F22" s="67">
        <v>46107</v>
      </c>
      <c r="G22" s="56">
        <v>46203</v>
      </c>
      <c r="H22" s="90"/>
      <c r="I22" s="91"/>
      <c r="J22" s="92"/>
      <c r="K22" s="59" t="s">
        <v>74</v>
      </c>
      <c r="L22" s="59" t="s">
        <v>74</v>
      </c>
      <c r="M22" s="58" t="s">
        <v>74</v>
      </c>
      <c r="N22" s="58" t="s">
        <v>74</v>
      </c>
      <c r="O22" s="91"/>
      <c r="P22" s="91"/>
      <c r="Q22" s="91"/>
      <c r="R22" s="91"/>
      <c r="S22" s="91"/>
      <c r="T22" s="91"/>
      <c r="U22" s="60" t="s">
        <v>86</v>
      </c>
      <c r="V22" s="95" t="s">
        <v>52</v>
      </c>
      <c r="W22" s="75"/>
    </row>
    <row r="23" spans="2:27" s="3" customFormat="1" ht="93.75" customHeight="1" thickBot="1" x14ac:dyDescent="0.25">
      <c r="B23" s="88">
        <v>10</v>
      </c>
      <c r="C23" s="101" t="s">
        <v>98</v>
      </c>
      <c r="D23" s="102"/>
      <c r="E23" s="89" t="s">
        <v>99</v>
      </c>
      <c r="F23" s="67">
        <v>46107</v>
      </c>
      <c r="G23" s="56">
        <v>46203</v>
      </c>
      <c r="H23" s="90"/>
      <c r="I23" s="91"/>
      <c r="J23" s="92"/>
      <c r="K23" s="59" t="s">
        <v>74</v>
      </c>
      <c r="L23" s="59" t="s">
        <v>74</v>
      </c>
      <c r="M23" s="58" t="s">
        <v>74</v>
      </c>
      <c r="N23" s="58" t="s">
        <v>74</v>
      </c>
      <c r="O23" s="91"/>
      <c r="P23" s="91"/>
      <c r="Q23" s="91"/>
      <c r="R23" s="91"/>
      <c r="S23" s="91"/>
      <c r="T23" s="91"/>
      <c r="U23" s="60" t="s">
        <v>87</v>
      </c>
      <c r="V23" s="95" t="s">
        <v>52</v>
      </c>
      <c r="W23" s="75"/>
    </row>
    <row r="24" spans="2:27" s="3" customFormat="1" ht="49.5" customHeight="1" thickBot="1" x14ac:dyDescent="0.25">
      <c r="B24" s="88">
        <v>11</v>
      </c>
      <c r="C24" s="101" t="s">
        <v>83</v>
      </c>
      <c r="D24" s="102"/>
      <c r="E24" s="89" t="s">
        <v>100</v>
      </c>
      <c r="F24" s="67">
        <v>46107</v>
      </c>
      <c r="G24" s="56">
        <v>46203</v>
      </c>
      <c r="H24" s="90"/>
      <c r="I24" s="91"/>
      <c r="J24" s="92"/>
      <c r="K24" s="59" t="s">
        <v>74</v>
      </c>
      <c r="L24" s="59" t="s">
        <v>74</v>
      </c>
      <c r="M24" s="58" t="s">
        <v>74</v>
      </c>
      <c r="N24" s="58" t="s">
        <v>74</v>
      </c>
      <c r="O24" s="91"/>
      <c r="P24" s="91"/>
      <c r="Q24" s="91"/>
      <c r="R24" s="91"/>
      <c r="S24" s="91"/>
      <c r="T24" s="91"/>
      <c r="U24" s="60" t="s">
        <v>88</v>
      </c>
      <c r="V24" s="96" t="s">
        <v>52</v>
      </c>
      <c r="W24" s="75"/>
    </row>
    <row r="25" spans="2:27" s="3" customFormat="1" ht="60.75" customHeight="1" thickBot="1" x14ac:dyDescent="0.25">
      <c r="B25" s="78">
        <v>12</v>
      </c>
      <c r="C25" s="105" t="s">
        <v>84</v>
      </c>
      <c r="D25" s="106"/>
      <c r="E25" s="89" t="s">
        <v>100</v>
      </c>
      <c r="F25" s="67">
        <v>46107</v>
      </c>
      <c r="G25" s="56">
        <v>46203</v>
      </c>
      <c r="H25" s="79"/>
      <c r="I25" s="80"/>
      <c r="J25" s="81"/>
      <c r="K25" s="59" t="s">
        <v>74</v>
      </c>
      <c r="L25" s="59" t="s">
        <v>74</v>
      </c>
      <c r="M25" s="58" t="s">
        <v>74</v>
      </c>
      <c r="N25" s="58" t="s">
        <v>74</v>
      </c>
      <c r="O25" s="80"/>
      <c r="P25" s="80"/>
      <c r="Q25" s="80"/>
      <c r="R25" s="80"/>
      <c r="S25" s="80"/>
      <c r="T25" s="80"/>
      <c r="U25" s="60" t="s">
        <v>88</v>
      </c>
      <c r="V25" s="96" t="s">
        <v>52</v>
      </c>
      <c r="W25" s="75"/>
    </row>
    <row r="26" spans="2:27" s="3" customFormat="1" x14ac:dyDescent="0.2">
      <c r="B26" s="5"/>
      <c r="C26" s="83"/>
      <c r="D26" s="83"/>
      <c r="F26" s="84"/>
      <c r="G26" s="63"/>
      <c r="H26" s="85"/>
      <c r="I26" s="86"/>
      <c r="J26" s="87"/>
      <c r="K26" s="87"/>
      <c r="L26" s="87"/>
      <c r="M26" s="86"/>
      <c r="N26" s="86"/>
      <c r="O26" s="86"/>
      <c r="P26" s="86"/>
      <c r="Q26" s="86"/>
      <c r="R26" s="86"/>
      <c r="S26" s="86"/>
      <c r="T26" s="86"/>
      <c r="U26" s="5"/>
      <c r="V26" s="5"/>
    </row>
    <row r="27" spans="2:27" s="3" customFormat="1" x14ac:dyDescent="0.2">
      <c r="B27" s="5"/>
      <c r="C27" s="83"/>
      <c r="D27" s="83"/>
      <c r="F27" s="84"/>
      <c r="G27" s="63"/>
      <c r="H27" s="85"/>
      <c r="I27" s="86"/>
      <c r="J27" s="87"/>
      <c r="K27" s="87"/>
      <c r="L27" s="87"/>
      <c r="M27" s="86"/>
      <c r="N27" s="86"/>
      <c r="O27" s="86"/>
      <c r="P27" s="86"/>
      <c r="Q27" s="86"/>
      <c r="R27" s="86"/>
      <c r="S27" s="86"/>
      <c r="T27" s="86"/>
      <c r="U27" s="5"/>
      <c r="V27" s="5"/>
    </row>
    <row r="28" spans="2:27" s="3" customFormat="1" ht="16.5" thickBot="1" x14ac:dyDescent="0.3">
      <c r="B28" s="5"/>
      <c r="G28" s="8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2:27" s="3" customFormat="1" ht="16.5" thickBot="1" x14ac:dyDescent="0.25">
      <c r="B29" s="107" t="s">
        <v>9</v>
      </c>
      <c r="C29" s="108"/>
      <c r="D29" s="109"/>
      <c r="E29" s="53" t="s">
        <v>102</v>
      </c>
      <c r="F29" s="64"/>
      <c r="G29" s="107" t="s">
        <v>27</v>
      </c>
      <c r="H29" s="108"/>
      <c r="I29" s="108"/>
      <c r="J29" s="108"/>
      <c r="K29" s="109"/>
      <c r="L29" s="97">
        <v>46080</v>
      </c>
      <c r="M29" s="98"/>
      <c r="N29" s="98"/>
      <c r="O29" s="98"/>
      <c r="P29" s="98"/>
      <c r="Q29" s="99"/>
      <c r="R29" s="107" t="s">
        <v>10</v>
      </c>
      <c r="S29" s="108"/>
      <c r="T29" s="108"/>
      <c r="U29" s="109"/>
      <c r="V29" s="97">
        <v>46108</v>
      </c>
      <c r="W29" s="98"/>
      <c r="X29" s="98"/>
      <c r="Y29" s="98"/>
      <c r="Z29" s="98"/>
      <c r="AA29" s="99"/>
    </row>
    <row r="32" spans="2:27" x14ac:dyDescent="0.25">
      <c r="U32" s="100" t="s">
        <v>22</v>
      </c>
      <c r="V32" s="100"/>
      <c r="W32" s="100"/>
    </row>
    <row r="33" spans="8:23" ht="31.5" x14ac:dyDescent="0.25">
      <c r="U33" s="40" t="s">
        <v>48</v>
      </c>
      <c r="V33" s="32" t="s">
        <v>58</v>
      </c>
      <c r="W33" s="32" t="s">
        <v>59</v>
      </c>
    </row>
    <row r="34" spans="8:23" x14ac:dyDescent="0.25">
      <c r="H34" s="2"/>
      <c r="U34" s="32" t="s">
        <v>36</v>
      </c>
      <c r="V34" s="32" t="s">
        <v>49</v>
      </c>
      <c r="W34" s="32" t="s">
        <v>50</v>
      </c>
    </row>
    <row r="35" spans="8:23" x14ac:dyDescent="0.25">
      <c r="U35" s="33" t="s">
        <v>51</v>
      </c>
      <c r="V35" s="34">
        <f>COUNTIF(V14:V16,U35)</f>
        <v>0</v>
      </c>
      <c r="W35" s="35" t="e">
        <f>Tabla16[[#This Row],[Columna1]]/V39</f>
        <v>#DIV/0!</v>
      </c>
    </row>
    <row r="36" spans="8:23" x14ac:dyDescent="0.25">
      <c r="U36" s="36" t="s">
        <v>52</v>
      </c>
      <c r="V36" s="34">
        <v>0</v>
      </c>
      <c r="W36" s="35" t="e">
        <f>Tabla16[[#This Row],[Columna1]]/V39</f>
        <v>#DIV/0!</v>
      </c>
    </row>
    <row r="37" spans="8:23" x14ac:dyDescent="0.25">
      <c r="U37" s="37" t="s">
        <v>53</v>
      </c>
      <c r="V37" s="34">
        <f>COUNTIF(V28:V29,U37)</f>
        <v>0</v>
      </c>
      <c r="W37" s="35" t="e">
        <f>Tabla16[[#This Row],[Columna1]]/V39</f>
        <v>#DIV/0!</v>
      </c>
    </row>
    <row r="38" spans="8:23" x14ac:dyDescent="0.25">
      <c r="U38" s="38" t="s">
        <v>54</v>
      </c>
      <c r="V38" s="34">
        <f>COUNTIF(V28:V30,U38)</f>
        <v>0</v>
      </c>
      <c r="W38" s="35" t="e">
        <f>Tabla16[[#This Row],[Columna1]]/V39</f>
        <v>#DIV/0!</v>
      </c>
    </row>
    <row r="39" spans="8:23" x14ac:dyDescent="0.25">
      <c r="U39" s="34" t="s">
        <v>56</v>
      </c>
      <c r="V39" s="34">
        <f>SUM(V35:V38)</f>
        <v>0</v>
      </c>
      <c r="W39" s="39"/>
    </row>
  </sheetData>
  <mergeCells count="58">
    <mergeCell ref="B9:C9"/>
    <mergeCell ref="D9:V9"/>
    <mergeCell ref="B10:C10"/>
    <mergeCell ref="W11:W13"/>
    <mergeCell ref="B7:C7"/>
    <mergeCell ref="D7:V7"/>
    <mergeCell ref="B8:C8"/>
    <mergeCell ref="D8:E8"/>
    <mergeCell ref="F8:H8"/>
    <mergeCell ref="I8:V8"/>
    <mergeCell ref="D10:V10"/>
    <mergeCell ref="B11:C11"/>
    <mergeCell ref="D11:H11"/>
    <mergeCell ref="I11:T11"/>
    <mergeCell ref="U11:U13"/>
    <mergeCell ref="V11:V13"/>
    <mergeCell ref="B2:C5"/>
    <mergeCell ref="D2:U3"/>
    <mergeCell ref="D4:U5"/>
    <mergeCell ref="V4:V5"/>
    <mergeCell ref="B6:C6"/>
    <mergeCell ref="D6:V6"/>
    <mergeCell ref="B12:B13"/>
    <mergeCell ref="N12:N13"/>
    <mergeCell ref="O12:O13"/>
    <mergeCell ref="C12:D13"/>
    <mergeCell ref="E12:E13"/>
    <mergeCell ref="F12:F13"/>
    <mergeCell ref="G12:G13"/>
    <mergeCell ref="H12:H13"/>
    <mergeCell ref="I12:I13"/>
    <mergeCell ref="C14:D14"/>
    <mergeCell ref="J12:J13"/>
    <mergeCell ref="K12:K13"/>
    <mergeCell ref="L12:L13"/>
    <mergeCell ref="M12:M13"/>
    <mergeCell ref="Q12:Q13"/>
    <mergeCell ref="R12:R13"/>
    <mergeCell ref="S12:S13"/>
    <mergeCell ref="T12:T13"/>
    <mergeCell ref="L29:Q29"/>
    <mergeCell ref="R29:U29"/>
    <mergeCell ref="P12:P13"/>
    <mergeCell ref="V29:AA29"/>
    <mergeCell ref="U32:W32"/>
    <mergeCell ref="C15:D15"/>
    <mergeCell ref="C16:D16"/>
    <mergeCell ref="C17:D17"/>
    <mergeCell ref="C25:D25"/>
    <mergeCell ref="B29:D29"/>
    <mergeCell ref="G29:K29"/>
    <mergeCell ref="C18:D18"/>
    <mergeCell ref="C20:D20"/>
    <mergeCell ref="C19:D19"/>
    <mergeCell ref="C21:D21"/>
    <mergeCell ref="C22:D22"/>
    <mergeCell ref="C23:D23"/>
    <mergeCell ref="C24:D24"/>
  </mergeCells>
  <conditionalFormatting sqref="V14:V25">
    <cfRule type="expression" dxfId="64" priority="5">
      <formula>$V150="EN DESARROLLO"</formula>
    </cfRule>
    <cfRule type="expression" dxfId="63" priority="6">
      <formula>$V$14</formula>
    </cfRule>
    <cfRule type="expression" dxfId="62" priority="7">
      <formula>"TERMINADO"</formula>
    </cfRule>
  </conditionalFormatting>
  <conditionalFormatting sqref="V14:V27">
    <cfRule type="expression" dxfId="61" priority="1">
      <formula>$V14="NO INICIADO"</formula>
    </cfRule>
    <cfRule type="expression" dxfId="60" priority="2">
      <formula>$V14="ATRASADO"</formula>
    </cfRule>
    <cfRule type="expression" dxfId="59" priority="3">
      <formula>$V14="EN DESARROLLO"</formula>
    </cfRule>
    <cfRule type="expression" dxfId="58" priority="4">
      <formula>$V14="TERMINADO"</formula>
    </cfRule>
  </conditionalFormatting>
  <conditionalFormatting sqref="V26">
    <cfRule type="expression" dxfId="57" priority="33">
      <formula>$V155="EN DESARROLLO"</formula>
    </cfRule>
    <cfRule type="expression" dxfId="56" priority="34">
      <formula>$V$14</formula>
    </cfRule>
    <cfRule type="expression" dxfId="55" priority="35">
      <formula>"TERMINADO"</formula>
    </cfRule>
  </conditionalFormatting>
  <conditionalFormatting sqref="V27">
    <cfRule type="expression" dxfId="54" priority="26">
      <formula>$V155="EN DESARROLLO"</formula>
    </cfRule>
    <cfRule type="expression" dxfId="53" priority="27">
      <formula>$V$14</formula>
    </cfRule>
    <cfRule type="expression" dxfId="52" priority="28">
      <formula>"TERMINADO"</formula>
    </cfRule>
  </conditionalFormatting>
  <dataValidations count="1">
    <dataValidation type="list" allowBlank="1" showInputMessage="1" showErrorMessage="1" sqref="V14:V27" xr:uid="{00000000-0002-0000-0000-000000000000}">
      <formula1>$U$35:$U$38</formula1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49"/>
  <sheetViews>
    <sheetView topLeftCell="A18" zoomScale="87" zoomScaleNormal="87" workbookViewId="0">
      <selection activeCell="Y24" sqref="Y24"/>
    </sheetView>
  </sheetViews>
  <sheetFormatPr baseColWidth="10" defaultRowHeight="12.75" x14ac:dyDescent="0.2"/>
  <cols>
    <col min="4" max="4" width="23.7109375" customWidth="1"/>
    <col min="5" max="5" width="22.28515625" customWidth="1"/>
    <col min="6" max="6" width="16.7109375" customWidth="1"/>
    <col min="7" max="7" width="12.7109375" customWidth="1"/>
    <col min="8" max="20" width="5.42578125" customWidth="1"/>
    <col min="21" max="21" width="20.28515625" customWidth="1"/>
    <col min="22" max="22" width="23.28515625" customWidth="1"/>
  </cols>
  <sheetData>
    <row r="2" spans="1:27" ht="16.5" thickBot="1" x14ac:dyDescent="0.3">
      <c r="A2" s="2"/>
      <c r="B2" s="1"/>
      <c r="C2" s="2"/>
      <c r="D2" s="2"/>
      <c r="E2" s="2"/>
      <c r="F2" s="2"/>
      <c r="G2" s="2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  <c r="AA2" s="2"/>
    </row>
    <row r="3" spans="1:27" ht="15.75" x14ac:dyDescent="0.25">
      <c r="A3" s="2"/>
      <c r="B3" s="130"/>
      <c r="C3" s="131"/>
      <c r="D3" s="134" t="s">
        <v>21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6"/>
      <c r="V3" s="11" t="s">
        <v>24</v>
      </c>
      <c r="W3" s="2"/>
      <c r="X3" s="2"/>
      <c r="Y3" s="2"/>
      <c r="Z3" s="2"/>
      <c r="AA3" s="2"/>
    </row>
    <row r="4" spans="1:27" ht="16.5" thickBot="1" x14ac:dyDescent="0.3">
      <c r="A4" s="2"/>
      <c r="B4" s="130"/>
      <c r="C4" s="131"/>
      <c r="D4" s="137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9"/>
      <c r="V4" s="12" t="s">
        <v>37</v>
      </c>
      <c r="W4" s="2"/>
      <c r="X4" s="2"/>
      <c r="Y4" s="2"/>
      <c r="Z4" s="2"/>
      <c r="AA4" s="2"/>
    </row>
    <row r="5" spans="1:27" ht="15.75" x14ac:dyDescent="0.25">
      <c r="A5" s="2"/>
      <c r="B5" s="130"/>
      <c r="C5" s="131"/>
      <c r="D5" s="140" t="s">
        <v>22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2"/>
      <c r="V5" s="146" t="s">
        <v>71</v>
      </c>
      <c r="W5" s="2"/>
      <c r="X5" s="2"/>
      <c r="Y5" s="2"/>
      <c r="Z5" s="2"/>
      <c r="AA5" s="2"/>
    </row>
    <row r="6" spans="1:27" ht="16.5" thickBot="1" x14ac:dyDescent="0.3">
      <c r="A6" s="2"/>
      <c r="B6" s="132"/>
      <c r="C6" s="133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5"/>
      <c r="V6" s="147"/>
      <c r="W6" s="2"/>
      <c r="X6" s="2"/>
      <c r="Y6" s="2"/>
      <c r="Z6" s="2"/>
      <c r="AA6" s="2"/>
    </row>
    <row r="7" spans="1:27" ht="15.75" x14ac:dyDescent="0.2">
      <c r="A7" s="3"/>
      <c r="B7" s="148" t="s">
        <v>0</v>
      </c>
      <c r="C7" s="149"/>
      <c r="D7" s="150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2"/>
      <c r="W7" s="3"/>
      <c r="X7" s="3"/>
      <c r="Y7" s="3"/>
      <c r="Z7" s="3"/>
      <c r="AA7" s="3"/>
    </row>
    <row r="8" spans="1:27" ht="16.5" thickBot="1" x14ac:dyDescent="0.25">
      <c r="A8" s="3"/>
      <c r="B8" s="153" t="s">
        <v>1</v>
      </c>
      <c r="C8" s="154"/>
      <c r="D8" s="155"/>
      <c r="E8" s="155"/>
      <c r="F8" s="162"/>
      <c r="G8" s="162"/>
      <c r="H8" s="162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8"/>
      <c r="W8" s="3"/>
      <c r="X8" s="3"/>
      <c r="Y8" s="3"/>
      <c r="Z8" s="3"/>
      <c r="AA8" s="3"/>
    </row>
    <row r="9" spans="1:27" ht="16.5" thickBot="1" x14ac:dyDescent="0.25">
      <c r="A9" s="3"/>
      <c r="B9" s="163" t="s">
        <v>2</v>
      </c>
      <c r="C9" s="164"/>
      <c r="D9" s="165" t="s">
        <v>116</v>
      </c>
      <c r="E9" s="166"/>
      <c r="F9" s="167" t="s">
        <v>28</v>
      </c>
      <c r="G9" s="168"/>
      <c r="H9" s="169"/>
      <c r="I9" s="170" t="s">
        <v>117</v>
      </c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1"/>
      <c r="W9" s="3"/>
      <c r="X9" s="3"/>
      <c r="Y9" s="3"/>
      <c r="Z9" s="3"/>
      <c r="AA9" s="3"/>
    </row>
    <row r="10" spans="1:27" ht="15.75" x14ac:dyDescent="0.2">
      <c r="A10" s="3"/>
      <c r="B10" s="153" t="s">
        <v>3</v>
      </c>
      <c r="C10" s="154"/>
      <c r="D10" s="155" t="s">
        <v>137</v>
      </c>
      <c r="E10" s="155"/>
      <c r="F10" s="156"/>
      <c r="G10" s="156"/>
      <c r="H10" s="156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8"/>
      <c r="W10" s="3"/>
      <c r="X10" s="3"/>
      <c r="Y10" s="3"/>
      <c r="Z10" s="3"/>
      <c r="AA10" s="3"/>
    </row>
    <row r="11" spans="1:27" ht="16.5" thickBot="1" x14ac:dyDescent="0.25">
      <c r="A11" s="3"/>
      <c r="B11" s="159" t="s">
        <v>4</v>
      </c>
      <c r="C11" s="160"/>
      <c r="D11" s="172"/>
      <c r="E11" s="172"/>
      <c r="F11" s="162"/>
      <c r="G11" s="162"/>
      <c r="H11" s="162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4"/>
      <c r="W11" s="3"/>
      <c r="X11" s="3"/>
      <c r="Y11" s="3"/>
      <c r="Z11" s="3"/>
      <c r="AA11" s="3"/>
    </row>
    <row r="12" spans="1:27" ht="16.5" thickBot="1" x14ac:dyDescent="0.25">
      <c r="A12" s="4"/>
      <c r="B12" s="175" t="s">
        <v>29</v>
      </c>
      <c r="C12" s="176"/>
      <c r="D12" s="177" t="s">
        <v>110</v>
      </c>
      <c r="E12" s="177"/>
      <c r="F12" s="177"/>
      <c r="G12" s="177"/>
      <c r="H12" s="177"/>
      <c r="I12" s="178" t="s">
        <v>31</v>
      </c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80" t="s">
        <v>30</v>
      </c>
      <c r="V12" s="183" t="s">
        <v>39</v>
      </c>
      <c r="W12" s="161" t="s">
        <v>144</v>
      </c>
      <c r="X12" s="4"/>
      <c r="Y12" s="4"/>
      <c r="Z12" s="4"/>
      <c r="AA12" s="4"/>
    </row>
    <row r="13" spans="1:27" ht="15.75" x14ac:dyDescent="0.2">
      <c r="A13" s="8"/>
      <c r="B13" s="115" t="s">
        <v>5</v>
      </c>
      <c r="C13" s="117" t="s">
        <v>6</v>
      </c>
      <c r="D13" s="118"/>
      <c r="E13" s="121" t="s">
        <v>7</v>
      </c>
      <c r="F13" s="123" t="s">
        <v>8</v>
      </c>
      <c r="G13" s="125" t="s">
        <v>32</v>
      </c>
      <c r="H13" s="123" t="s">
        <v>23</v>
      </c>
      <c r="I13" s="128" t="s">
        <v>11</v>
      </c>
      <c r="J13" s="113" t="s">
        <v>12</v>
      </c>
      <c r="K13" s="113" t="s">
        <v>72</v>
      </c>
      <c r="L13" s="113" t="s">
        <v>13</v>
      </c>
      <c r="M13" s="113" t="s">
        <v>14</v>
      </c>
      <c r="N13" s="113" t="s">
        <v>15</v>
      </c>
      <c r="O13" s="113" t="s">
        <v>16</v>
      </c>
      <c r="P13" s="113" t="s">
        <v>73</v>
      </c>
      <c r="Q13" s="113" t="s">
        <v>17</v>
      </c>
      <c r="R13" s="113" t="s">
        <v>18</v>
      </c>
      <c r="S13" s="113" t="s">
        <v>19</v>
      </c>
      <c r="T13" s="113" t="s">
        <v>20</v>
      </c>
      <c r="U13" s="181"/>
      <c r="V13" s="184"/>
      <c r="W13" s="161"/>
      <c r="X13" s="8"/>
      <c r="Y13" s="8"/>
      <c r="Z13" s="8"/>
      <c r="AA13" s="8"/>
    </row>
    <row r="14" spans="1:27" ht="16.5" thickBot="1" x14ac:dyDescent="0.25">
      <c r="A14" s="3"/>
      <c r="B14" s="116"/>
      <c r="C14" s="119"/>
      <c r="D14" s="120"/>
      <c r="E14" s="122"/>
      <c r="F14" s="127"/>
      <c r="G14" s="126"/>
      <c r="H14" s="127"/>
      <c r="I14" s="129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82"/>
      <c r="V14" s="185"/>
      <c r="W14" s="161"/>
      <c r="X14" s="3"/>
      <c r="Y14" s="3"/>
      <c r="Z14" s="3"/>
      <c r="AA14" s="3"/>
    </row>
    <row r="15" spans="1:27" ht="48" thickBot="1" x14ac:dyDescent="0.25">
      <c r="A15" s="3"/>
      <c r="B15" s="65">
        <v>1</v>
      </c>
      <c r="C15" s="101" t="s">
        <v>129</v>
      </c>
      <c r="D15" s="102"/>
      <c r="E15" s="66" t="s">
        <v>124</v>
      </c>
      <c r="F15" s="56">
        <v>46107</v>
      </c>
      <c r="G15" s="67">
        <v>46203</v>
      </c>
      <c r="H15" s="57"/>
      <c r="I15" s="58"/>
      <c r="J15" s="59"/>
      <c r="K15" s="59" t="s">
        <v>74</v>
      </c>
      <c r="L15" s="59" t="s">
        <v>74</v>
      </c>
      <c r="M15" s="58" t="s">
        <v>74</v>
      </c>
      <c r="N15" s="58" t="s">
        <v>74</v>
      </c>
      <c r="O15" s="58"/>
      <c r="P15" s="58"/>
      <c r="Q15" s="58"/>
      <c r="R15" s="58"/>
      <c r="S15" s="58"/>
      <c r="T15" s="58"/>
      <c r="U15" s="60" t="s">
        <v>85</v>
      </c>
      <c r="V15" s="95" t="s">
        <v>52</v>
      </c>
      <c r="W15" s="75"/>
      <c r="X15" s="3"/>
      <c r="Y15" s="3"/>
      <c r="Z15" s="3"/>
      <c r="AA15" s="3"/>
    </row>
    <row r="16" spans="1:27" ht="31.15" customHeight="1" thickBot="1" x14ac:dyDescent="0.25">
      <c r="A16" s="3"/>
      <c r="B16" s="7">
        <v>2</v>
      </c>
      <c r="C16" s="186" t="s">
        <v>111</v>
      </c>
      <c r="D16" s="186"/>
      <c r="E16" s="66" t="s">
        <v>125</v>
      </c>
      <c r="F16" s="56">
        <v>46107</v>
      </c>
      <c r="G16" s="67">
        <v>46203</v>
      </c>
      <c r="H16" s="93"/>
      <c r="I16" s="58"/>
      <c r="J16" s="59"/>
      <c r="K16" s="59" t="s">
        <v>74</v>
      </c>
      <c r="L16" s="59" t="s">
        <v>74</v>
      </c>
      <c r="M16" s="58" t="s">
        <v>74</v>
      </c>
      <c r="N16" s="58" t="s">
        <v>74</v>
      </c>
      <c r="O16" s="58"/>
      <c r="P16" s="58"/>
      <c r="Q16" s="58"/>
      <c r="R16" s="58"/>
      <c r="S16" s="58"/>
      <c r="T16" s="58"/>
      <c r="U16" s="60" t="s">
        <v>120</v>
      </c>
      <c r="V16" s="96" t="s">
        <v>52</v>
      </c>
      <c r="W16" s="75"/>
      <c r="X16" s="3"/>
      <c r="Y16" s="3"/>
      <c r="Z16" s="3"/>
      <c r="AA16" s="3"/>
    </row>
    <row r="17" spans="1:27" ht="57" customHeight="1" thickBot="1" x14ac:dyDescent="0.25">
      <c r="A17" s="3"/>
      <c r="B17" s="7">
        <v>3</v>
      </c>
      <c r="C17" s="186" t="s">
        <v>112</v>
      </c>
      <c r="D17" s="186"/>
      <c r="E17" s="66" t="s">
        <v>124</v>
      </c>
      <c r="F17" s="56">
        <v>46107</v>
      </c>
      <c r="G17" s="67">
        <v>46203</v>
      </c>
      <c r="H17" s="93"/>
      <c r="I17" s="58"/>
      <c r="J17" s="59"/>
      <c r="K17" s="59" t="s">
        <v>74</v>
      </c>
      <c r="L17" s="59" t="s">
        <v>74</v>
      </c>
      <c r="M17" s="58" t="s">
        <v>74</v>
      </c>
      <c r="N17" s="58" t="s">
        <v>74</v>
      </c>
      <c r="O17" s="58"/>
      <c r="P17" s="58"/>
      <c r="Q17" s="58"/>
      <c r="R17" s="58"/>
      <c r="S17" s="58"/>
      <c r="T17" s="58"/>
      <c r="U17" s="60" t="s">
        <v>85</v>
      </c>
      <c r="V17" s="96" t="s">
        <v>52</v>
      </c>
      <c r="W17" s="75"/>
      <c r="X17" s="3"/>
      <c r="Y17" s="3"/>
      <c r="Z17" s="3"/>
      <c r="AA17" s="3"/>
    </row>
    <row r="18" spans="1:27" ht="31.15" customHeight="1" thickBot="1" x14ac:dyDescent="0.25">
      <c r="A18" s="3"/>
      <c r="B18" s="7">
        <v>4</v>
      </c>
      <c r="C18" s="186" t="s">
        <v>113</v>
      </c>
      <c r="D18" s="186"/>
      <c r="E18" s="66" t="s">
        <v>126</v>
      </c>
      <c r="F18" s="56">
        <v>46107</v>
      </c>
      <c r="G18" s="67">
        <v>46203</v>
      </c>
      <c r="H18" s="93"/>
      <c r="I18" s="58"/>
      <c r="J18" s="59"/>
      <c r="K18" s="59" t="s">
        <v>74</v>
      </c>
      <c r="L18" s="59" t="s">
        <v>74</v>
      </c>
      <c r="M18" s="58" t="s">
        <v>74</v>
      </c>
      <c r="N18" s="58" t="s">
        <v>74</v>
      </c>
      <c r="O18" s="58"/>
      <c r="P18" s="58"/>
      <c r="Q18" s="58"/>
      <c r="R18" s="58"/>
      <c r="S18" s="58"/>
      <c r="T18" s="58"/>
      <c r="U18" s="60" t="s">
        <v>85</v>
      </c>
      <c r="V18" s="96" t="s">
        <v>52</v>
      </c>
      <c r="W18" s="75"/>
      <c r="X18" s="3"/>
      <c r="Y18" s="3"/>
      <c r="Z18" s="3"/>
      <c r="AA18" s="3"/>
    </row>
    <row r="19" spans="1:27" ht="46.9" customHeight="1" thickBot="1" x14ac:dyDescent="0.25">
      <c r="A19" s="3"/>
      <c r="B19" s="7">
        <v>5</v>
      </c>
      <c r="C19" s="101" t="s">
        <v>127</v>
      </c>
      <c r="D19" s="102"/>
      <c r="E19" s="66" t="s">
        <v>128</v>
      </c>
      <c r="F19" s="56">
        <v>46107</v>
      </c>
      <c r="G19" s="67">
        <v>46203</v>
      </c>
      <c r="H19" s="93"/>
      <c r="I19" s="58"/>
      <c r="J19" s="59"/>
      <c r="K19" s="59" t="s">
        <v>74</v>
      </c>
      <c r="L19" s="59" t="s">
        <v>74</v>
      </c>
      <c r="M19" s="58" t="s">
        <v>74</v>
      </c>
      <c r="N19" s="58" t="s">
        <v>74</v>
      </c>
      <c r="O19" s="58"/>
      <c r="P19" s="58"/>
      <c r="Q19" s="58"/>
      <c r="R19" s="58"/>
      <c r="S19" s="58"/>
      <c r="T19" s="58"/>
      <c r="U19" s="60" t="s">
        <v>85</v>
      </c>
      <c r="V19" s="96" t="s">
        <v>52</v>
      </c>
      <c r="W19" s="75"/>
      <c r="X19" s="3"/>
      <c r="Y19" s="3"/>
      <c r="Z19" s="3"/>
      <c r="AA19" s="3"/>
    </row>
    <row r="20" spans="1:27" ht="39.6" customHeight="1" thickBot="1" x14ac:dyDescent="0.25">
      <c r="A20" s="3"/>
      <c r="B20" s="7">
        <v>6</v>
      </c>
      <c r="C20" s="101" t="s">
        <v>114</v>
      </c>
      <c r="D20" s="102"/>
      <c r="E20" s="66" t="s">
        <v>130</v>
      </c>
      <c r="F20" s="56">
        <v>46107</v>
      </c>
      <c r="G20" s="67">
        <v>46203</v>
      </c>
      <c r="H20" s="93"/>
      <c r="I20" s="58"/>
      <c r="J20" s="59"/>
      <c r="K20" s="59" t="s">
        <v>74</v>
      </c>
      <c r="L20" s="59" t="s">
        <v>74</v>
      </c>
      <c r="M20" s="58" t="s">
        <v>74</v>
      </c>
      <c r="N20" s="58" t="s">
        <v>74</v>
      </c>
      <c r="O20" s="58"/>
      <c r="P20" s="58"/>
      <c r="Q20" s="58"/>
      <c r="R20" s="58"/>
      <c r="S20" s="58"/>
      <c r="T20" s="58"/>
      <c r="U20" s="60" t="s">
        <v>121</v>
      </c>
      <c r="V20" s="96" t="s">
        <v>52</v>
      </c>
      <c r="W20" s="75"/>
      <c r="X20" s="3"/>
      <c r="Y20" s="3"/>
      <c r="Z20" s="3"/>
      <c r="AA20" s="3"/>
    </row>
    <row r="21" spans="1:27" ht="31.15" customHeight="1" thickBot="1" x14ac:dyDescent="0.25">
      <c r="A21" s="3"/>
      <c r="B21" s="7">
        <v>7</v>
      </c>
      <c r="C21" s="101" t="s">
        <v>132</v>
      </c>
      <c r="D21" s="102"/>
      <c r="E21" s="66" t="s">
        <v>133</v>
      </c>
      <c r="F21" s="56">
        <v>46107</v>
      </c>
      <c r="G21" s="67">
        <v>46203</v>
      </c>
      <c r="H21" s="93"/>
      <c r="I21" s="58"/>
      <c r="J21" s="59"/>
      <c r="K21" s="59" t="s">
        <v>74</v>
      </c>
      <c r="L21" s="59" t="s">
        <v>74</v>
      </c>
      <c r="M21" s="58" t="s">
        <v>74</v>
      </c>
      <c r="N21" s="58" t="s">
        <v>74</v>
      </c>
      <c r="O21" s="58"/>
      <c r="P21" s="58"/>
      <c r="Q21" s="58"/>
      <c r="R21" s="58"/>
      <c r="S21" s="58"/>
      <c r="T21" s="58"/>
      <c r="U21" s="60" t="s">
        <v>122</v>
      </c>
      <c r="V21" s="96" t="s">
        <v>52</v>
      </c>
      <c r="W21" s="75"/>
      <c r="X21" s="3"/>
      <c r="Y21" s="3"/>
      <c r="Z21" s="3"/>
      <c r="AA21" s="3"/>
    </row>
    <row r="22" spans="1:27" ht="31.15" customHeight="1" thickBot="1" x14ac:dyDescent="0.25">
      <c r="A22" s="3"/>
      <c r="B22" s="7">
        <v>8</v>
      </c>
      <c r="C22" s="101" t="s">
        <v>131</v>
      </c>
      <c r="D22" s="102"/>
      <c r="E22" s="66" t="s">
        <v>136</v>
      </c>
      <c r="F22" s="56">
        <v>46107</v>
      </c>
      <c r="G22" s="67">
        <v>46203</v>
      </c>
      <c r="H22" s="93"/>
      <c r="I22" s="58"/>
      <c r="J22" s="59"/>
      <c r="K22" s="59" t="s">
        <v>74</v>
      </c>
      <c r="L22" s="59" t="s">
        <v>74</v>
      </c>
      <c r="M22" s="58" t="s">
        <v>74</v>
      </c>
      <c r="N22" s="58" t="s">
        <v>74</v>
      </c>
      <c r="O22" s="58"/>
      <c r="P22" s="58"/>
      <c r="Q22" s="58"/>
      <c r="R22" s="58"/>
      <c r="S22" s="58"/>
      <c r="T22" s="58"/>
      <c r="U22" s="60" t="s">
        <v>138</v>
      </c>
      <c r="V22" s="96" t="s">
        <v>51</v>
      </c>
      <c r="W22" s="75"/>
      <c r="X22" s="3"/>
      <c r="Y22" s="3"/>
      <c r="Z22" s="3"/>
      <c r="AA22" s="3"/>
    </row>
    <row r="23" spans="1:27" ht="31.15" customHeight="1" x14ac:dyDescent="0.2">
      <c r="A23" s="3"/>
      <c r="B23" s="7">
        <v>9</v>
      </c>
      <c r="C23" s="101" t="s">
        <v>115</v>
      </c>
      <c r="D23" s="102"/>
      <c r="E23" s="66" t="s">
        <v>139</v>
      </c>
      <c r="F23" s="56">
        <v>46107</v>
      </c>
      <c r="G23" s="67">
        <v>46203</v>
      </c>
      <c r="H23" s="93"/>
      <c r="I23" s="58"/>
      <c r="J23" s="59"/>
      <c r="K23" s="59" t="s">
        <v>74</v>
      </c>
      <c r="L23" s="59" t="s">
        <v>74</v>
      </c>
      <c r="M23" s="58" t="s">
        <v>74</v>
      </c>
      <c r="N23" s="58" t="s">
        <v>74</v>
      </c>
      <c r="O23" s="58"/>
      <c r="P23" s="58"/>
      <c r="Q23" s="58"/>
      <c r="R23" s="58"/>
      <c r="S23" s="58"/>
      <c r="T23" s="58"/>
      <c r="U23" s="60" t="s">
        <v>85</v>
      </c>
      <c r="V23" s="96" t="s">
        <v>52</v>
      </c>
      <c r="W23" s="75"/>
      <c r="X23" s="3"/>
      <c r="Y23" s="3"/>
      <c r="Z23" s="3"/>
      <c r="AA23" s="3"/>
    </row>
    <row r="24" spans="1:27" ht="47.25" x14ac:dyDescent="0.2">
      <c r="A24" s="3"/>
      <c r="B24" s="61">
        <v>10</v>
      </c>
      <c r="C24" s="101" t="s">
        <v>103</v>
      </c>
      <c r="D24" s="102"/>
      <c r="E24" s="68" t="s">
        <v>140</v>
      </c>
      <c r="F24" s="56">
        <v>46107</v>
      </c>
      <c r="G24" s="56">
        <v>46203</v>
      </c>
      <c r="H24" s="62"/>
      <c r="I24" s="58"/>
      <c r="J24" s="59"/>
      <c r="K24" s="59" t="s">
        <v>74</v>
      </c>
      <c r="L24" s="59" t="s">
        <v>74</v>
      </c>
      <c r="M24" s="58" t="s">
        <v>74</v>
      </c>
      <c r="N24" s="58" t="s">
        <v>74</v>
      </c>
      <c r="O24" s="58"/>
      <c r="P24" s="58"/>
      <c r="Q24" s="58"/>
      <c r="R24" s="58"/>
      <c r="S24" s="58"/>
      <c r="T24" s="58"/>
      <c r="U24" s="60" t="s">
        <v>85</v>
      </c>
      <c r="V24" s="95" t="s">
        <v>52</v>
      </c>
      <c r="W24" s="75"/>
      <c r="X24" s="3"/>
      <c r="Y24" s="3"/>
      <c r="Z24" s="3"/>
      <c r="AA24" s="3"/>
    </row>
    <row r="25" spans="1:27" ht="47.25" x14ac:dyDescent="0.2">
      <c r="A25" s="3"/>
      <c r="B25" s="69">
        <v>11</v>
      </c>
      <c r="C25" s="103" t="s">
        <v>104</v>
      </c>
      <c r="D25" s="104"/>
      <c r="E25" s="66" t="s">
        <v>134</v>
      </c>
      <c r="F25" s="56">
        <v>46107</v>
      </c>
      <c r="G25" s="56">
        <v>46203</v>
      </c>
      <c r="H25" s="71"/>
      <c r="I25" s="72"/>
      <c r="J25" s="73"/>
      <c r="K25" s="59" t="s">
        <v>74</v>
      </c>
      <c r="L25" s="59" t="s">
        <v>74</v>
      </c>
      <c r="M25" s="58" t="s">
        <v>74</v>
      </c>
      <c r="N25" s="58" t="s">
        <v>74</v>
      </c>
      <c r="O25" s="72"/>
      <c r="P25" s="72"/>
      <c r="Q25" s="72"/>
      <c r="R25" s="72"/>
      <c r="S25" s="72"/>
      <c r="T25" s="72"/>
      <c r="U25" s="60" t="s">
        <v>85</v>
      </c>
      <c r="V25" s="96" t="s">
        <v>52</v>
      </c>
      <c r="W25" s="75"/>
      <c r="X25" s="3"/>
      <c r="Y25" s="3"/>
      <c r="Z25" s="3"/>
      <c r="AA25" s="3"/>
    </row>
    <row r="26" spans="1:27" ht="47.25" x14ac:dyDescent="0.2">
      <c r="A26" s="3"/>
      <c r="B26" s="74">
        <v>12</v>
      </c>
      <c r="C26" s="101" t="s">
        <v>105</v>
      </c>
      <c r="D26" s="102"/>
      <c r="E26" s="66" t="s">
        <v>135</v>
      </c>
      <c r="F26" s="56">
        <v>46107</v>
      </c>
      <c r="G26" s="56">
        <v>46203</v>
      </c>
      <c r="H26" s="76"/>
      <c r="I26" s="77"/>
      <c r="J26" s="18"/>
      <c r="K26" s="59" t="s">
        <v>74</v>
      </c>
      <c r="L26" s="59" t="s">
        <v>74</v>
      </c>
      <c r="M26" s="58" t="s">
        <v>74</v>
      </c>
      <c r="N26" s="58" t="s">
        <v>74</v>
      </c>
      <c r="O26" s="77"/>
      <c r="P26" s="77"/>
      <c r="Q26" s="77"/>
      <c r="R26" s="77"/>
      <c r="S26" s="77"/>
      <c r="T26" s="77"/>
      <c r="U26" s="60" t="s">
        <v>109</v>
      </c>
      <c r="V26" s="96" t="s">
        <v>52</v>
      </c>
      <c r="W26" s="75"/>
      <c r="X26" s="3"/>
      <c r="Y26" s="3"/>
      <c r="Z26" s="3"/>
      <c r="AA26" s="3"/>
    </row>
    <row r="27" spans="1:27" ht="37.9" customHeight="1" x14ac:dyDescent="0.2">
      <c r="A27" s="3"/>
      <c r="B27" s="7">
        <v>13</v>
      </c>
      <c r="C27" s="186" t="s">
        <v>106</v>
      </c>
      <c r="D27" s="186"/>
      <c r="E27" s="75" t="s">
        <v>141</v>
      </c>
      <c r="F27" s="56">
        <v>46107</v>
      </c>
      <c r="G27" s="56">
        <v>46203</v>
      </c>
      <c r="H27" s="90"/>
      <c r="I27" s="91"/>
      <c r="J27" s="92"/>
      <c r="K27" s="59" t="s">
        <v>74</v>
      </c>
      <c r="L27" s="59" t="s">
        <v>74</v>
      </c>
      <c r="M27" s="58" t="s">
        <v>74</v>
      </c>
      <c r="N27" s="58" t="s">
        <v>74</v>
      </c>
      <c r="O27" s="91"/>
      <c r="P27" s="91"/>
      <c r="Q27" s="91"/>
      <c r="R27" s="91"/>
      <c r="S27" s="91"/>
      <c r="T27" s="91"/>
      <c r="U27" s="60" t="s">
        <v>85</v>
      </c>
      <c r="V27" s="96" t="s">
        <v>52</v>
      </c>
      <c r="W27" s="75"/>
      <c r="X27" s="3"/>
      <c r="Y27" s="3"/>
      <c r="Z27" s="3"/>
      <c r="AA27" s="3"/>
    </row>
    <row r="28" spans="1:27" ht="52.9" customHeight="1" x14ac:dyDescent="0.2">
      <c r="A28" s="3"/>
      <c r="B28" s="7">
        <v>14</v>
      </c>
      <c r="C28" s="186" t="s">
        <v>123</v>
      </c>
      <c r="D28" s="186"/>
      <c r="E28" s="75" t="s">
        <v>143</v>
      </c>
      <c r="F28" s="56">
        <v>46107</v>
      </c>
      <c r="G28" s="56">
        <v>46203</v>
      </c>
      <c r="H28" s="90"/>
      <c r="I28" s="91"/>
      <c r="J28" s="92"/>
      <c r="K28" s="59" t="s">
        <v>74</v>
      </c>
      <c r="L28" s="59" t="s">
        <v>74</v>
      </c>
      <c r="M28" s="58" t="s">
        <v>74</v>
      </c>
      <c r="N28" s="58" t="s">
        <v>74</v>
      </c>
      <c r="O28" s="91"/>
      <c r="P28" s="91"/>
      <c r="Q28" s="91"/>
      <c r="R28" s="91"/>
      <c r="S28" s="91"/>
      <c r="T28" s="91"/>
      <c r="U28" s="7" t="s">
        <v>108</v>
      </c>
      <c r="V28" s="96" t="s">
        <v>52</v>
      </c>
      <c r="W28" s="75"/>
      <c r="X28" s="3"/>
      <c r="Y28" s="3"/>
      <c r="Z28" s="3"/>
      <c r="AA28" s="3"/>
    </row>
    <row r="29" spans="1:27" ht="47.25" x14ac:dyDescent="0.2">
      <c r="A29" s="3"/>
      <c r="B29" s="7">
        <v>15</v>
      </c>
      <c r="C29" s="186" t="s">
        <v>107</v>
      </c>
      <c r="D29" s="186"/>
      <c r="E29" s="75" t="s">
        <v>142</v>
      </c>
      <c r="F29" s="56">
        <v>46107</v>
      </c>
      <c r="G29" s="56">
        <v>46203</v>
      </c>
      <c r="H29" s="76"/>
      <c r="I29" s="77"/>
      <c r="J29" s="18"/>
      <c r="K29" s="59" t="s">
        <v>74</v>
      </c>
      <c r="L29" s="59" t="s">
        <v>74</v>
      </c>
      <c r="M29" s="58" t="s">
        <v>74</v>
      </c>
      <c r="N29" s="58" t="s">
        <v>74</v>
      </c>
      <c r="O29" s="77"/>
      <c r="P29" s="77"/>
      <c r="Q29" s="77"/>
      <c r="R29" s="77"/>
      <c r="S29" s="77"/>
      <c r="T29" s="77"/>
      <c r="U29" s="7" t="s">
        <v>108</v>
      </c>
      <c r="V29" s="96" t="s">
        <v>52</v>
      </c>
      <c r="W29" s="75"/>
      <c r="X29" s="3"/>
      <c r="Y29" s="3"/>
      <c r="Z29" s="3"/>
      <c r="AA29" s="3"/>
    </row>
    <row r="30" spans="1:27" ht="15.75" x14ac:dyDescent="0.2">
      <c r="A30" s="3"/>
      <c r="B30" s="5"/>
      <c r="C30" s="83"/>
      <c r="D30" s="83"/>
      <c r="E30" s="3"/>
      <c r="F30" s="84"/>
      <c r="G30" s="63"/>
      <c r="H30" s="85"/>
      <c r="I30" s="86"/>
      <c r="J30" s="87"/>
      <c r="K30" s="87"/>
      <c r="L30" s="87"/>
      <c r="M30" s="86"/>
      <c r="N30" s="86"/>
      <c r="O30" s="86"/>
      <c r="P30" s="86"/>
      <c r="Q30" s="86"/>
      <c r="R30" s="86"/>
      <c r="S30" s="86"/>
      <c r="T30" s="86"/>
      <c r="U30" s="5"/>
      <c r="V30" s="5"/>
      <c r="W30" s="3"/>
      <c r="X30" s="3"/>
      <c r="Y30" s="3"/>
      <c r="Z30" s="3"/>
      <c r="AA30" s="3"/>
    </row>
    <row r="31" spans="1:27" ht="15.75" x14ac:dyDescent="0.2">
      <c r="A31" s="3"/>
      <c r="B31" s="5"/>
      <c r="C31" s="83"/>
      <c r="D31" s="83"/>
      <c r="E31" s="3"/>
      <c r="F31" s="84"/>
      <c r="G31" s="63"/>
      <c r="H31" s="85"/>
      <c r="I31" s="86"/>
      <c r="J31" s="87"/>
      <c r="K31" s="87"/>
      <c r="L31" s="87"/>
      <c r="M31" s="86"/>
      <c r="N31" s="86"/>
      <c r="O31" s="86"/>
      <c r="P31" s="86"/>
      <c r="Q31" s="86"/>
      <c r="R31" s="86"/>
      <c r="S31" s="86"/>
      <c r="T31" s="86"/>
      <c r="U31" s="5"/>
      <c r="V31" s="5"/>
      <c r="W31" s="3"/>
      <c r="X31" s="3"/>
      <c r="Y31" s="3"/>
      <c r="Z31" s="3"/>
      <c r="AA31" s="3"/>
    </row>
    <row r="32" spans="1:27" ht="16.5" thickBot="1" x14ac:dyDescent="0.3">
      <c r="A32" s="3"/>
      <c r="B32" s="5"/>
      <c r="C32" s="3"/>
      <c r="D32" s="3"/>
      <c r="E32" s="3"/>
      <c r="F32" s="3"/>
      <c r="G32" s="8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3"/>
      <c r="V32" s="3"/>
      <c r="W32" s="3"/>
      <c r="X32" s="3"/>
      <c r="Y32" s="3"/>
      <c r="Z32" s="3"/>
      <c r="AA32" s="3"/>
    </row>
    <row r="33" spans="1:27" ht="16.5" thickBot="1" x14ac:dyDescent="0.25">
      <c r="A33" s="3"/>
      <c r="B33" s="107" t="s">
        <v>9</v>
      </c>
      <c r="C33" s="108"/>
      <c r="D33" s="109"/>
      <c r="E33" s="94">
        <v>46072</v>
      </c>
      <c r="F33" s="64"/>
      <c r="G33" s="107" t="s">
        <v>27</v>
      </c>
      <c r="H33" s="108"/>
      <c r="I33" s="108"/>
      <c r="J33" s="108"/>
      <c r="K33" s="109"/>
      <c r="L33" s="97">
        <v>46080</v>
      </c>
      <c r="M33" s="98"/>
      <c r="N33" s="98"/>
      <c r="O33" s="98"/>
      <c r="P33" s="98"/>
      <c r="Q33" s="99"/>
      <c r="R33" s="107" t="s">
        <v>10</v>
      </c>
      <c r="S33" s="108"/>
      <c r="T33" s="108"/>
      <c r="U33" s="109"/>
      <c r="V33" s="97">
        <v>46108</v>
      </c>
      <c r="W33" s="98"/>
      <c r="X33" s="98"/>
      <c r="Y33" s="98"/>
      <c r="Z33" s="98"/>
      <c r="AA33" s="99"/>
    </row>
    <row r="34" spans="1:27" ht="15.75" x14ac:dyDescent="0.25">
      <c r="A34" s="2"/>
      <c r="B34" s="1"/>
      <c r="C34" s="2"/>
      <c r="D34" s="2"/>
      <c r="E34" s="2"/>
      <c r="F34" s="2"/>
      <c r="G34" s="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2"/>
      <c r="V34" s="2"/>
      <c r="W34" s="2"/>
      <c r="X34" s="2"/>
      <c r="Y34" s="2"/>
      <c r="Z34" s="2"/>
      <c r="AA34" s="2"/>
    </row>
    <row r="35" spans="1:27" ht="15.75" x14ac:dyDescent="0.25">
      <c r="A35" s="2"/>
      <c r="B35" s="1"/>
      <c r="C35" s="2"/>
      <c r="D35" s="2"/>
      <c r="E35" s="2"/>
      <c r="F35" s="2"/>
      <c r="G35" s="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2"/>
      <c r="V35" s="2"/>
      <c r="W35" s="2"/>
      <c r="X35" s="2"/>
      <c r="Y35" s="2"/>
      <c r="Z35" s="2"/>
      <c r="AA35" s="2"/>
    </row>
    <row r="36" spans="1:27" ht="15.75" x14ac:dyDescent="0.25">
      <c r="A36" s="2"/>
      <c r="B36" s="1"/>
      <c r="C36" s="2"/>
      <c r="D36" s="2"/>
      <c r="E36" s="2"/>
      <c r="F36" s="2"/>
      <c r="G36" s="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100" t="s">
        <v>22</v>
      </c>
      <c r="V36" s="100"/>
      <c r="W36" s="100"/>
      <c r="X36" s="2"/>
      <c r="Y36" s="2"/>
      <c r="Z36" s="2"/>
      <c r="AA36" s="2"/>
    </row>
    <row r="37" spans="1:27" ht="31.5" x14ac:dyDescent="0.25">
      <c r="A37" s="2"/>
      <c r="B37" s="1"/>
      <c r="C37" s="2"/>
      <c r="D37" s="2"/>
      <c r="E37" s="2"/>
      <c r="F37" s="2"/>
      <c r="G37" s="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40" t="s">
        <v>48</v>
      </c>
      <c r="V37" s="32" t="s">
        <v>58</v>
      </c>
      <c r="W37" s="32" t="s">
        <v>59</v>
      </c>
      <c r="X37" s="2"/>
      <c r="Y37" s="2"/>
      <c r="Z37" s="2"/>
      <c r="AA37" s="2"/>
    </row>
    <row r="38" spans="1:27" ht="15.75" x14ac:dyDescent="0.25">
      <c r="A38" s="2"/>
      <c r="B38" s="1"/>
      <c r="C38" s="2"/>
      <c r="D38" s="2"/>
      <c r="E38" s="2"/>
      <c r="F38" s="2"/>
      <c r="G38" s="2"/>
      <c r="H38" s="2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32" t="s">
        <v>36</v>
      </c>
      <c r="V38" s="32" t="s">
        <v>49</v>
      </c>
      <c r="W38" s="32" t="s">
        <v>50</v>
      </c>
      <c r="X38" s="2"/>
      <c r="Y38" s="2"/>
      <c r="Z38" s="2"/>
      <c r="AA38" s="2"/>
    </row>
    <row r="39" spans="1:27" ht="15.75" x14ac:dyDescent="0.25">
      <c r="A39" s="2"/>
      <c r="B39" s="1"/>
      <c r="C39" s="2"/>
      <c r="D39" s="2"/>
      <c r="E39" s="2"/>
      <c r="F39" s="2"/>
      <c r="G39" s="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33" t="s">
        <v>51</v>
      </c>
      <c r="V39" s="34">
        <f>COUNTIF(V15:V25,U39)</f>
        <v>1</v>
      </c>
      <c r="W39" s="35">
        <f>Tabla163[[#This Row],[Columna1]]/V43</f>
        <v>1</v>
      </c>
      <c r="X39" s="2"/>
      <c r="Y39" s="2"/>
      <c r="Z39" s="2"/>
      <c r="AA39" s="2"/>
    </row>
    <row r="40" spans="1:27" ht="15.75" x14ac:dyDescent="0.25">
      <c r="A40" s="2"/>
      <c r="B40" s="1"/>
      <c r="C40" s="2"/>
      <c r="D40" s="2"/>
      <c r="E40" s="2"/>
      <c r="F40" s="2"/>
      <c r="G40" s="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36" t="s">
        <v>52</v>
      </c>
      <c r="V40" s="34">
        <v>0</v>
      </c>
      <c r="W40" s="35">
        <f>Tabla163[[#This Row],[Columna1]]/V43</f>
        <v>0</v>
      </c>
      <c r="X40" s="2"/>
      <c r="Y40" s="2"/>
      <c r="Z40" s="2"/>
      <c r="AA40" s="2"/>
    </row>
    <row r="41" spans="1:27" ht="15.75" x14ac:dyDescent="0.25">
      <c r="A41" s="2"/>
      <c r="B41" s="1"/>
      <c r="C41" s="2"/>
      <c r="D41" s="2"/>
      <c r="E41" s="2"/>
      <c r="F41" s="2"/>
      <c r="G41" s="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37" t="s">
        <v>53</v>
      </c>
      <c r="V41" s="34">
        <f>COUNTIF(V32:V33,U41)</f>
        <v>0</v>
      </c>
      <c r="W41" s="35">
        <f>Tabla163[[#This Row],[Columna1]]/V43</f>
        <v>0</v>
      </c>
      <c r="X41" s="2"/>
      <c r="Y41" s="2"/>
      <c r="Z41" s="2"/>
      <c r="AA41" s="2"/>
    </row>
    <row r="42" spans="1:27" ht="15.75" x14ac:dyDescent="0.25">
      <c r="A42" s="2"/>
      <c r="B42" s="1"/>
      <c r="C42" s="2"/>
      <c r="D42" s="2"/>
      <c r="E42" s="2"/>
      <c r="F42" s="2"/>
      <c r="G42" s="2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38" t="s">
        <v>54</v>
      </c>
      <c r="V42" s="34">
        <f>COUNTIF(V32:V34,U42)</f>
        <v>0</v>
      </c>
      <c r="W42" s="35">
        <f>Tabla163[[#This Row],[Columna1]]/V43</f>
        <v>0</v>
      </c>
      <c r="X42" s="2"/>
      <c r="Y42" s="2"/>
      <c r="Z42" s="2"/>
      <c r="AA42" s="2"/>
    </row>
    <row r="43" spans="1:27" ht="15.75" x14ac:dyDescent="0.25">
      <c r="A43" s="2"/>
      <c r="B43" s="1"/>
      <c r="C43" s="2"/>
      <c r="D43" s="2"/>
      <c r="E43" s="2"/>
      <c r="F43" s="2"/>
      <c r="G43" s="2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34" t="s">
        <v>56</v>
      </c>
      <c r="V43" s="34">
        <f>SUM(V39:V42)</f>
        <v>1</v>
      </c>
      <c r="W43" s="39"/>
      <c r="X43" s="2"/>
      <c r="Y43" s="2"/>
      <c r="Z43" s="2"/>
      <c r="AA43" s="2"/>
    </row>
    <row r="44" spans="1:27" ht="15.75" x14ac:dyDescent="0.25">
      <c r="A44" s="2"/>
      <c r="B44" s="1"/>
      <c r="C44" s="2"/>
      <c r="D44" s="2"/>
      <c r="E44" s="2"/>
      <c r="F44" s="2"/>
      <c r="G44" s="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"/>
      <c r="V44" s="2"/>
      <c r="W44" s="2"/>
      <c r="X44" s="2"/>
      <c r="Y44" s="2"/>
      <c r="Z44" s="2"/>
      <c r="AA44" s="2"/>
    </row>
    <row r="45" spans="1:27" ht="15.75" x14ac:dyDescent="0.25">
      <c r="A45" s="2"/>
      <c r="B45" s="1"/>
      <c r="C45" s="2"/>
      <c r="D45" s="2"/>
      <c r="E45" s="2"/>
      <c r="F45" s="2"/>
      <c r="G45" s="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2"/>
      <c r="V45" s="2"/>
      <c r="W45" s="2"/>
      <c r="X45" s="2"/>
      <c r="Y45" s="2"/>
      <c r="Z45" s="2"/>
      <c r="AA45" s="2"/>
    </row>
    <row r="46" spans="1:27" ht="15.75" x14ac:dyDescent="0.25">
      <c r="A46" s="2"/>
      <c r="B46" s="1"/>
      <c r="C46" s="2"/>
      <c r="D46" s="2"/>
      <c r="E46" s="2"/>
      <c r="F46" s="2"/>
      <c r="G46" s="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2"/>
      <c r="V46" s="2"/>
      <c r="W46" s="2"/>
      <c r="X46" s="2"/>
      <c r="Y46" s="2"/>
      <c r="Z46" s="2"/>
      <c r="AA46" s="2"/>
    </row>
    <row r="47" spans="1:27" ht="15.75" x14ac:dyDescent="0.25">
      <c r="A47" s="2"/>
      <c r="B47" s="1"/>
      <c r="C47" s="2"/>
      <c r="D47" s="2"/>
      <c r="E47" s="2"/>
      <c r="F47" s="2"/>
      <c r="G47" s="2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2"/>
      <c r="V47" s="2"/>
      <c r="W47" s="2"/>
      <c r="X47" s="2"/>
      <c r="Y47" s="2"/>
      <c r="Z47" s="2"/>
      <c r="AA47" s="2"/>
    </row>
    <row r="48" spans="1:27" ht="15.75" x14ac:dyDescent="0.25">
      <c r="A48" s="2"/>
      <c r="B48" s="1"/>
      <c r="C48" s="2"/>
      <c r="D48" s="2"/>
      <c r="E48" s="2"/>
      <c r="F48" s="2"/>
      <c r="G48" s="2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"/>
      <c r="V48" s="2"/>
      <c r="W48" s="2"/>
      <c r="X48" s="2"/>
      <c r="Y48" s="2"/>
      <c r="Z48" s="2"/>
      <c r="AA48" s="2"/>
    </row>
    <row r="49" spans="1:27" ht="15.75" x14ac:dyDescent="0.25">
      <c r="A49" s="2"/>
      <c r="B49" s="1"/>
      <c r="C49" s="2"/>
      <c r="D49" s="2"/>
      <c r="E49" s="2"/>
      <c r="F49" s="2"/>
      <c r="G49" s="2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2"/>
      <c r="V49" s="2"/>
      <c r="W49" s="2"/>
      <c r="X49" s="2"/>
      <c r="Y49" s="2"/>
      <c r="Z49" s="2"/>
      <c r="AA49" s="2"/>
    </row>
  </sheetData>
  <mergeCells count="61">
    <mergeCell ref="W12:W14"/>
    <mergeCell ref="V12:V14"/>
    <mergeCell ref="B8:C8"/>
    <mergeCell ref="D8:V8"/>
    <mergeCell ref="B9:C9"/>
    <mergeCell ref="D9:E9"/>
    <mergeCell ref="F9:H9"/>
    <mergeCell ref="I9:V9"/>
    <mergeCell ref="B10:C10"/>
    <mergeCell ref="D10:V10"/>
    <mergeCell ref="B11:C11"/>
    <mergeCell ref="D11:V11"/>
    <mergeCell ref="B12:C12"/>
    <mergeCell ref="D12:H12"/>
    <mergeCell ref="I12:T12"/>
    <mergeCell ref="U12:U14"/>
    <mergeCell ref="B3:C6"/>
    <mergeCell ref="D3:U4"/>
    <mergeCell ref="D5:U6"/>
    <mergeCell ref="V5:V6"/>
    <mergeCell ref="B7:C7"/>
    <mergeCell ref="D7:V7"/>
    <mergeCell ref="L33:Q33"/>
    <mergeCell ref="R33:U33"/>
    <mergeCell ref="B13:B14"/>
    <mergeCell ref="C13:D14"/>
    <mergeCell ref="E13:E14"/>
    <mergeCell ref="Q13:Q14"/>
    <mergeCell ref="R13:R14"/>
    <mergeCell ref="C15:D15"/>
    <mergeCell ref="K13:K14"/>
    <mergeCell ref="L13:L14"/>
    <mergeCell ref="M13:M14"/>
    <mergeCell ref="N13:N14"/>
    <mergeCell ref="F13:F14"/>
    <mergeCell ref="G13:G14"/>
    <mergeCell ref="H13:H14"/>
    <mergeCell ref="I13:I14"/>
    <mergeCell ref="C21:D21"/>
    <mergeCell ref="C23:D23"/>
    <mergeCell ref="S13:S14"/>
    <mergeCell ref="T13:T14"/>
    <mergeCell ref="O13:O14"/>
    <mergeCell ref="P13:P14"/>
    <mergeCell ref="J13:J14"/>
    <mergeCell ref="C22:D22"/>
    <mergeCell ref="G33:K33"/>
    <mergeCell ref="V33:AA33"/>
    <mergeCell ref="U36:W36"/>
    <mergeCell ref="C16:D16"/>
    <mergeCell ref="C17:D17"/>
    <mergeCell ref="C18:D18"/>
    <mergeCell ref="C19:D19"/>
    <mergeCell ref="C28:D28"/>
    <mergeCell ref="C29:D29"/>
    <mergeCell ref="B33:D33"/>
    <mergeCell ref="C24:D24"/>
    <mergeCell ref="C25:D25"/>
    <mergeCell ref="C26:D26"/>
    <mergeCell ref="C27:D27"/>
    <mergeCell ref="C20:D20"/>
  </mergeCells>
  <conditionalFormatting sqref="V15">
    <cfRule type="expression" dxfId="46" priority="664">
      <formula>$V$14</formula>
    </cfRule>
    <cfRule type="expression" dxfId="45" priority="663">
      <formula>$V154="EN DESARROLLO"</formula>
    </cfRule>
    <cfRule type="expression" dxfId="44" priority="665">
      <formula>"TERMINADO"</formula>
    </cfRule>
  </conditionalFormatting>
  <conditionalFormatting sqref="V15:V23">
    <cfRule type="expression" dxfId="43" priority="2">
      <formula>$V15="ATRASADO"</formula>
    </cfRule>
    <cfRule type="expression" dxfId="42" priority="3">
      <formula>$V15="EN DESARROLLO"</formula>
    </cfRule>
    <cfRule type="expression" dxfId="41" priority="4">
      <formula>$V15="TERMINADO"</formula>
    </cfRule>
    <cfRule type="expression" dxfId="40" priority="1">
      <formula>$V15="NO INICIADO"</formula>
    </cfRule>
  </conditionalFormatting>
  <conditionalFormatting sqref="V16:V22">
    <cfRule type="expression" dxfId="39" priority="13">
      <formula>$V$14</formula>
    </cfRule>
    <cfRule type="expression" dxfId="38" priority="14">
      <formula>"TERMINADO"</formula>
    </cfRule>
    <cfRule type="expression" dxfId="37" priority="12">
      <formula>$V148="EN DESARROLLO"</formula>
    </cfRule>
  </conditionalFormatting>
  <conditionalFormatting sqref="V23">
    <cfRule type="expression" dxfId="36" priority="5">
      <formula>$V154="EN DESARROLLO"</formula>
    </cfRule>
    <cfRule type="expression" dxfId="35" priority="6">
      <formula>$V$14</formula>
    </cfRule>
    <cfRule type="expression" dxfId="34" priority="7">
      <formula>"TERMINADO"</formula>
    </cfRule>
  </conditionalFormatting>
  <conditionalFormatting sqref="V24:V28">
    <cfRule type="expression" dxfId="33" priority="65">
      <formula>$V24="EN DESARROLLO"</formula>
    </cfRule>
    <cfRule type="expression" dxfId="32" priority="65">
      <formula>$V155="EN DESARROLLO"</formula>
    </cfRule>
    <cfRule type="expression" dxfId="31" priority="65">
      <formula>$V24="TERMINADO"</formula>
    </cfRule>
    <cfRule type="expression" dxfId="30" priority="65">
      <formula>$V24="ATRASADO"</formula>
    </cfRule>
    <cfRule type="expression" dxfId="29" priority="65">
      <formula>$V$14</formula>
    </cfRule>
    <cfRule type="expression" dxfId="28" priority="65">
      <formula>$V24="NO INICIADO"</formula>
    </cfRule>
  </conditionalFormatting>
  <conditionalFormatting sqref="V24:V29">
    <cfRule type="expression" dxfId="27" priority="56">
      <formula>"TERMINADO"</formula>
    </cfRule>
  </conditionalFormatting>
  <conditionalFormatting sqref="V29">
    <cfRule type="expression" dxfId="26" priority="53">
      <formula>$V29="TERMINADO"</formula>
    </cfRule>
    <cfRule type="expression" dxfId="25" priority="51">
      <formula>$V29="ATRASADO"</formula>
    </cfRule>
    <cfRule type="expression" dxfId="24" priority="52">
      <formula>$V29="EN DESARROLLO"</formula>
    </cfRule>
    <cfRule type="expression" dxfId="23" priority="55">
      <formula>$V$14</formula>
    </cfRule>
    <cfRule type="expression" dxfId="22" priority="54">
      <formula>$V160="EN DESARROLLO"</formula>
    </cfRule>
  </conditionalFormatting>
  <conditionalFormatting sqref="V29:V31">
    <cfRule type="expression" dxfId="21" priority="50">
      <formula>$V29="NO INICIADO"</formula>
    </cfRule>
  </conditionalFormatting>
  <conditionalFormatting sqref="V30">
    <cfRule type="expression" dxfId="20" priority="64">
      <formula>$V159="EN DESARROLLO"</formula>
    </cfRule>
    <cfRule type="expression" dxfId="19" priority="64">
      <formula>$V30="EN DESARROLLO"</formula>
    </cfRule>
    <cfRule type="expression" dxfId="18" priority="64">
      <formula>$V30="ATRASADO"</formula>
    </cfRule>
  </conditionalFormatting>
  <conditionalFormatting sqref="V30:V31">
    <cfRule type="expression" dxfId="17" priority="60">
      <formula>$V30="TERMINADO"</formula>
    </cfRule>
    <cfRule type="expression" dxfId="16" priority="62">
      <formula>$V$14</formula>
    </cfRule>
    <cfRule type="expression" dxfId="15" priority="63">
      <formula>"TERMINADO"</formula>
    </cfRule>
  </conditionalFormatting>
  <conditionalFormatting sqref="V31">
    <cfRule type="expression" dxfId="14" priority="58">
      <formula>$V31="ATRASADO"</formula>
    </cfRule>
    <cfRule type="expression" dxfId="13" priority="59">
      <formula>$V31="EN DESARROLLO"</formula>
    </cfRule>
    <cfRule type="expression" dxfId="12" priority="61">
      <formula>$V159="EN DESARROLLO"</formula>
    </cfRule>
  </conditionalFormatting>
  <dataValidations count="1">
    <dataValidation type="list" allowBlank="1" showInputMessage="1" showErrorMessage="1" sqref="V15:V31" xr:uid="{00000000-0002-0000-0100-000000000000}">
      <formula1>$U$38:$U$41</formula1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49"/>
  <sheetViews>
    <sheetView view="pageBreakPreview" topLeftCell="A10" zoomScale="70" zoomScaleNormal="70" zoomScaleSheetLayoutView="70" workbookViewId="0">
      <selection activeCell="D11" sqref="D11:O11"/>
    </sheetView>
  </sheetViews>
  <sheetFormatPr baseColWidth="10" defaultColWidth="9.140625" defaultRowHeight="15.75" x14ac:dyDescent="0.25"/>
  <cols>
    <col min="1" max="1" width="5.42578125" style="2" customWidth="1"/>
    <col min="2" max="2" width="6.28515625" style="1" customWidth="1"/>
    <col min="3" max="3" width="20.7109375" style="2" customWidth="1"/>
    <col min="4" max="4" width="35.85546875" style="2" customWidth="1"/>
    <col min="5" max="5" width="19.85546875" style="2" customWidth="1"/>
    <col min="6" max="6" width="18.85546875" style="2" customWidth="1"/>
    <col min="7" max="7" width="27.140625" style="2" customWidth="1"/>
    <col min="8" max="8" width="19" style="6" customWidth="1"/>
    <col min="9" max="9" width="17.140625" style="6" customWidth="1"/>
    <col min="10" max="10" width="20.7109375" style="6" customWidth="1"/>
    <col min="11" max="11" width="15.140625" style="6" customWidth="1"/>
    <col min="12" max="12" width="20.5703125" style="46" customWidth="1"/>
    <col min="13" max="13" width="20.28515625" style="46" customWidth="1"/>
    <col min="14" max="14" width="20.140625" style="6" customWidth="1"/>
    <col min="15" max="15" width="31" style="2" customWidth="1"/>
    <col min="16" max="16384" width="9.140625" style="2"/>
  </cols>
  <sheetData>
    <row r="1" spans="2:15" ht="16.5" thickBot="1" x14ac:dyDescent="0.3"/>
    <row r="2" spans="2:15" x14ac:dyDescent="0.25">
      <c r="B2" s="205"/>
      <c r="C2" s="206"/>
      <c r="D2" s="134" t="s">
        <v>21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1" t="s">
        <v>24</v>
      </c>
    </row>
    <row r="3" spans="2:15" ht="16.5" thickBot="1" x14ac:dyDescent="0.3">
      <c r="B3" s="207"/>
      <c r="C3" s="208"/>
      <c r="D3" s="137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2" t="s">
        <v>25</v>
      </c>
    </row>
    <row r="4" spans="2:15" x14ac:dyDescent="0.25">
      <c r="B4" s="207"/>
      <c r="C4" s="208"/>
      <c r="D4" s="140" t="s">
        <v>33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6" t="s">
        <v>26</v>
      </c>
    </row>
    <row r="5" spans="2:15" ht="16.5" thickBot="1" x14ac:dyDescent="0.3">
      <c r="B5" s="209"/>
      <c r="C5" s="210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7"/>
    </row>
    <row r="6" spans="2:15" s="3" customFormat="1" ht="27.75" customHeight="1" x14ac:dyDescent="0.2">
      <c r="B6" s="148" t="s">
        <v>0</v>
      </c>
      <c r="C6" s="149"/>
      <c r="D6" s="211" t="s">
        <v>69</v>
      </c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3"/>
    </row>
    <row r="7" spans="2:15" s="3" customFormat="1" ht="24.95" customHeight="1" thickBot="1" x14ac:dyDescent="0.25">
      <c r="B7" s="153" t="s">
        <v>1</v>
      </c>
      <c r="C7" s="154"/>
      <c r="D7" s="155" t="s">
        <v>70</v>
      </c>
      <c r="E7" s="157"/>
      <c r="F7" s="157"/>
      <c r="G7" s="157"/>
      <c r="H7" s="162"/>
      <c r="I7" s="162"/>
      <c r="J7" s="162"/>
      <c r="K7" s="157"/>
      <c r="L7" s="157"/>
      <c r="M7" s="157"/>
      <c r="N7" s="157"/>
      <c r="O7" s="158"/>
    </row>
    <row r="8" spans="2:15" s="3" customFormat="1" ht="17.25" customHeight="1" thickBot="1" x14ac:dyDescent="0.25">
      <c r="B8" s="163" t="s">
        <v>2</v>
      </c>
      <c r="C8" s="164"/>
      <c r="D8" s="190" t="s">
        <v>67</v>
      </c>
      <c r="E8" s="191"/>
      <c r="F8" s="191"/>
      <c r="G8" s="192"/>
      <c r="H8" s="187" t="s">
        <v>28</v>
      </c>
      <c r="I8" s="188"/>
      <c r="J8" s="189"/>
      <c r="K8" s="193" t="s">
        <v>63</v>
      </c>
      <c r="L8" s="194"/>
      <c r="M8" s="194"/>
      <c r="N8" s="194"/>
      <c r="O8" s="195"/>
    </row>
    <row r="9" spans="2:15" s="3" customFormat="1" ht="24.95" customHeight="1" x14ac:dyDescent="0.2">
      <c r="B9" s="153" t="s">
        <v>3</v>
      </c>
      <c r="C9" s="154"/>
      <c r="D9" s="155" t="s">
        <v>68</v>
      </c>
      <c r="E9" s="157"/>
      <c r="F9" s="157"/>
      <c r="G9" s="157"/>
      <c r="H9" s="156"/>
      <c r="I9" s="156"/>
      <c r="J9" s="156"/>
      <c r="K9" s="157"/>
      <c r="L9" s="157"/>
      <c r="M9" s="157"/>
      <c r="N9" s="157"/>
      <c r="O9" s="158"/>
    </row>
    <row r="10" spans="2:15" s="3" customFormat="1" ht="24.95" customHeight="1" x14ac:dyDescent="0.2">
      <c r="B10" s="153" t="s">
        <v>4</v>
      </c>
      <c r="C10" s="154"/>
      <c r="D10" s="155" t="s">
        <v>68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8"/>
    </row>
    <row r="11" spans="2:15" s="4" customFormat="1" ht="24.95" customHeight="1" thickBot="1" x14ac:dyDescent="0.25">
      <c r="B11" s="175" t="s">
        <v>29</v>
      </c>
      <c r="C11" s="176"/>
      <c r="D11" s="200" t="s">
        <v>62</v>
      </c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1"/>
    </row>
    <row r="12" spans="2:15" s="8" customFormat="1" ht="31.5" customHeight="1" thickBot="1" x14ac:dyDescent="0.25">
      <c r="B12" s="196" t="s">
        <v>5</v>
      </c>
      <c r="C12" s="119" t="s">
        <v>7</v>
      </c>
      <c r="D12" s="120"/>
      <c r="E12" s="202" t="s">
        <v>34</v>
      </c>
      <c r="F12" s="203"/>
      <c r="G12" s="204" t="s">
        <v>35</v>
      </c>
      <c r="H12" s="202"/>
      <c r="I12" s="202"/>
      <c r="J12" s="202"/>
      <c r="K12" s="178" t="s">
        <v>42</v>
      </c>
      <c r="L12" s="179"/>
      <c r="M12" s="198"/>
      <c r="N12" s="198"/>
      <c r="O12" s="199"/>
    </row>
    <row r="13" spans="2:15" s="3" customFormat="1" ht="62.25" customHeight="1" x14ac:dyDescent="0.2">
      <c r="B13" s="197"/>
      <c r="C13" s="119"/>
      <c r="D13" s="120"/>
      <c r="E13" s="30" t="s">
        <v>38</v>
      </c>
      <c r="F13" s="31" t="s">
        <v>61</v>
      </c>
      <c r="G13" s="48" t="s">
        <v>40</v>
      </c>
      <c r="H13" s="31" t="s">
        <v>41</v>
      </c>
      <c r="I13" s="49" t="s">
        <v>39</v>
      </c>
      <c r="J13" s="50" t="s">
        <v>43</v>
      </c>
      <c r="K13" s="15" t="s">
        <v>44</v>
      </c>
      <c r="L13" s="14" t="s">
        <v>45</v>
      </c>
      <c r="M13" s="45" t="s">
        <v>23</v>
      </c>
      <c r="N13" s="31" t="s">
        <v>46</v>
      </c>
      <c r="O13" s="31" t="s">
        <v>47</v>
      </c>
    </row>
    <row r="14" spans="2:15" s="3" customFormat="1" ht="65.25" customHeight="1" x14ac:dyDescent="0.25">
      <c r="B14" s="7">
        <v>1</v>
      </c>
      <c r="C14" s="157" t="e">
        <f>#REF!</f>
        <v>#REF!</v>
      </c>
      <c r="D14" s="157"/>
      <c r="E14" s="7" t="s">
        <v>65</v>
      </c>
      <c r="F14" s="7" t="s">
        <v>57</v>
      </c>
      <c r="G14" s="44" t="s">
        <v>64</v>
      </c>
      <c r="H14" s="9"/>
      <c r="I14" s="18" t="s">
        <v>52</v>
      </c>
      <c r="J14" s="10"/>
      <c r="K14" s="52"/>
      <c r="L14" s="51" t="s">
        <v>66</v>
      </c>
      <c r="M14" s="55" t="e">
        <f>#REF!</f>
        <v>#REF!</v>
      </c>
      <c r="N14" s="54" t="s">
        <v>66</v>
      </c>
      <c r="O14" s="51"/>
    </row>
    <row r="15" spans="2:15" s="3" customFormat="1" ht="65.25" customHeight="1" x14ac:dyDescent="0.25">
      <c r="B15" s="7">
        <v>2</v>
      </c>
      <c r="C15" s="157" t="e">
        <f>#REF!</f>
        <v>#REF!</v>
      </c>
      <c r="D15" s="157"/>
      <c r="E15" s="7" t="e">
        <f>#REF!</f>
        <v>#REF!</v>
      </c>
      <c r="F15" s="7" t="s">
        <v>57</v>
      </c>
      <c r="G15" s="44" t="s">
        <v>64</v>
      </c>
      <c r="H15" s="9"/>
      <c r="I15" s="18" t="s">
        <v>52</v>
      </c>
      <c r="J15" s="10"/>
      <c r="K15" s="52"/>
      <c r="L15" s="51" t="s">
        <v>66</v>
      </c>
      <c r="M15" s="55" t="e">
        <f>#REF!</f>
        <v>#REF!</v>
      </c>
      <c r="N15" s="54" t="s">
        <v>66</v>
      </c>
      <c r="O15" s="51"/>
    </row>
    <row r="16" spans="2:15" s="3" customFormat="1" ht="65.25" customHeight="1" x14ac:dyDescent="0.25">
      <c r="B16" s="7">
        <v>3</v>
      </c>
      <c r="C16" s="157" t="e">
        <f>#REF!</f>
        <v>#REF!</v>
      </c>
      <c r="D16" s="157"/>
      <c r="E16" s="7" t="e">
        <f>#REF!</f>
        <v>#REF!</v>
      </c>
      <c r="F16" s="7" t="s">
        <v>57</v>
      </c>
      <c r="G16" s="44" t="s">
        <v>64</v>
      </c>
      <c r="H16" s="9"/>
      <c r="I16" s="18" t="s">
        <v>52</v>
      </c>
      <c r="J16" s="10"/>
      <c r="K16" s="52"/>
      <c r="L16" s="51" t="s">
        <v>66</v>
      </c>
      <c r="M16" s="55" t="e">
        <f>#REF!</f>
        <v>#REF!</v>
      </c>
      <c r="N16" s="54" t="s">
        <v>66</v>
      </c>
      <c r="O16" s="51"/>
    </row>
    <row r="17" spans="2:15" s="3" customFormat="1" ht="65.25" customHeight="1" x14ac:dyDescent="0.25">
      <c r="B17" s="7">
        <v>4</v>
      </c>
      <c r="C17" s="157" t="e">
        <f>#REF!</f>
        <v>#REF!</v>
      </c>
      <c r="D17" s="157"/>
      <c r="E17" s="7" t="e">
        <f>#REF!</f>
        <v>#REF!</v>
      </c>
      <c r="F17" s="7" t="s">
        <v>57</v>
      </c>
      <c r="G17" s="44" t="s">
        <v>64</v>
      </c>
      <c r="H17" s="9"/>
      <c r="I17" s="18" t="s">
        <v>52</v>
      </c>
      <c r="J17" s="10"/>
      <c r="K17" s="52"/>
      <c r="L17" s="51" t="s">
        <v>66</v>
      </c>
      <c r="M17" s="55" t="e">
        <f>#REF!</f>
        <v>#REF!</v>
      </c>
      <c r="N17" s="54" t="s">
        <v>66</v>
      </c>
      <c r="O17" s="51"/>
    </row>
    <row r="18" spans="2:15" s="3" customFormat="1" ht="65.25" customHeight="1" x14ac:dyDescent="0.25">
      <c r="B18" s="7">
        <v>5</v>
      </c>
      <c r="C18" s="157" t="e">
        <f>#REF!</f>
        <v>#REF!</v>
      </c>
      <c r="D18" s="157"/>
      <c r="E18" s="7" t="e">
        <f>#REF!</f>
        <v>#REF!</v>
      </c>
      <c r="F18" s="7" t="s">
        <v>57</v>
      </c>
      <c r="G18" s="44" t="s">
        <v>64</v>
      </c>
      <c r="H18" s="9"/>
      <c r="I18" s="18" t="s">
        <v>52</v>
      </c>
      <c r="J18" s="10"/>
      <c r="K18" s="52"/>
      <c r="L18" s="51" t="s">
        <v>66</v>
      </c>
      <c r="M18" s="55" t="e">
        <f>#REF!</f>
        <v>#REF!</v>
      </c>
      <c r="N18" s="54" t="s">
        <v>66</v>
      </c>
      <c r="O18" s="51"/>
    </row>
    <row r="19" spans="2:15" s="3" customFormat="1" ht="65.25" customHeight="1" x14ac:dyDescent="0.25">
      <c r="B19" s="7">
        <v>6</v>
      </c>
      <c r="C19" s="157" t="e">
        <f>#REF!</f>
        <v>#REF!</v>
      </c>
      <c r="D19" s="157"/>
      <c r="E19" s="7" t="e">
        <f>#REF!</f>
        <v>#REF!</v>
      </c>
      <c r="F19" s="7" t="s">
        <v>57</v>
      </c>
      <c r="G19" s="44" t="s">
        <v>64</v>
      </c>
      <c r="H19" s="9"/>
      <c r="I19" s="18" t="s">
        <v>52</v>
      </c>
      <c r="J19" s="10"/>
      <c r="K19" s="52"/>
      <c r="L19" s="51" t="s">
        <v>66</v>
      </c>
      <c r="M19" s="55" t="e">
        <f>#REF!</f>
        <v>#REF!</v>
      </c>
      <c r="N19" s="54" t="s">
        <v>66</v>
      </c>
      <c r="O19" s="51"/>
    </row>
    <row r="20" spans="2:15" s="3" customFormat="1" ht="65.25" customHeight="1" x14ac:dyDescent="0.25">
      <c r="B20" s="7">
        <v>7</v>
      </c>
      <c r="C20" s="157" t="e">
        <f>#REF!</f>
        <v>#REF!</v>
      </c>
      <c r="D20" s="157"/>
      <c r="E20" s="7" t="e">
        <f>#REF!</f>
        <v>#REF!</v>
      </c>
      <c r="F20" s="7" t="s">
        <v>57</v>
      </c>
      <c r="G20" s="44" t="s">
        <v>64</v>
      </c>
      <c r="H20" s="9"/>
      <c r="I20" s="18" t="s">
        <v>52</v>
      </c>
      <c r="J20" s="10"/>
      <c r="K20" s="52"/>
      <c r="L20" s="51" t="s">
        <v>66</v>
      </c>
      <c r="M20" s="55" t="e">
        <f>#REF!</f>
        <v>#REF!</v>
      </c>
      <c r="N20" s="54" t="s">
        <v>66</v>
      </c>
      <c r="O20" s="51"/>
    </row>
    <row r="21" spans="2:15" s="3" customFormat="1" ht="81" customHeight="1" x14ac:dyDescent="0.25">
      <c r="B21" s="7">
        <v>8</v>
      </c>
      <c r="C21" s="157" t="e">
        <f>#REF!</f>
        <v>#REF!</v>
      </c>
      <c r="D21" s="157"/>
      <c r="E21" s="7" t="e">
        <f>#REF!</f>
        <v>#REF!</v>
      </c>
      <c r="F21" s="7" t="s">
        <v>57</v>
      </c>
      <c r="G21" s="44" t="s">
        <v>64</v>
      </c>
      <c r="H21" s="9"/>
      <c r="I21" s="18" t="s">
        <v>52</v>
      </c>
      <c r="J21" s="10"/>
      <c r="K21" s="52"/>
      <c r="L21" s="51" t="s">
        <v>66</v>
      </c>
      <c r="M21" s="55" t="e">
        <f>#REF!</f>
        <v>#REF!</v>
      </c>
      <c r="N21" s="54" t="s">
        <v>66</v>
      </c>
      <c r="O21" s="51"/>
    </row>
    <row r="22" spans="2:15" s="3" customFormat="1" ht="65.25" customHeight="1" x14ac:dyDescent="0.25">
      <c r="B22" s="7">
        <v>9</v>
      </c>
      <c r="C22" s="157" t="e">
        <f>#REF!</f>
        <v>#REF!</v>
      </c>
      <c r="D22" s="157"/>
      <c r="E22" s="7" t="e">
        <f>#REF!</f>
        <v>#REF!</v>
      </c>
      <c r="F22" s="7" t="s">
        <v>57</v>
      </c>
      <c r="G22" s="44" t="s">
        <v>64</v>
      </c>
      <c r="H22" s="9"/>
      <c r="I22" s="18" t="s">
        <v>52</v>
      </c>
      <c r="J22" s="10"/>
      <c r="K22" s="52"/>
      <c r="L22" s="51" t="s">
        <v>66</v>
      </c>
      <c r="M22" s="55" t="e">
        <f>#REF!</f>
        <v>#REF!</v>
      </c>
      <c r="N22" s="54" t="s">
        <v>66</v>
      </c>
      <c r="O22" s="51"/>
    </row>
    <row r="23" spans="2:15" s="3" customFormat="1" ht="65.25" customHeight="1" x14ac:dyDescent="0.25">
      <c r="B23" s="7">
        <v>10</v>
      </c>
      <c r="C23" s="157" t="e">
        <f>#REF!</f>
        <v>#REF!</v>
      </c>
      <c r="D23" s="157"/>
      <c r="E23" s="7" t="e">
        <f>#REF!</f>
        <v>#REF!</v>
      </c>
      <c r="F23" s="7" t="s">
        <v>57</v>
      </c>
      <c r="G23" s="44" t="s">
        <v>64</v>
      </c>
      <c r="H23" s="9"/>
      <c r="I23" s="18" t="s">
        <v>52</v>
      </c>
      <c r="J23" s="10"/>
      <c r="K23" s="52"/>
      <c r="L23" s="51" t="s">
        <v>66</v>
      </c>
      <c r="M23" s="55" t="e">
        <f>#REF!</f>
        <v>#REF!</v>
      </c>
      <c r="N23" s="54" t="s">
        <v>66</v>
      </c>
      <c r="O23" s="51"/>
    </row>
    <row r="24" spans="2:15" s="3" customFormat="1" ht="65.25" customHeight="1" x14ac:dyDescent="0.25">
      <c r="B24" s="7">
        <v>11</v>
      </c>
      <c r="C24" s="157" t="e">
        <f>#REF!</f>
        <v>#REF!</v>
      </c>
      <c r="D24" s="157"/>
      <c r="E24" s="7" t="e">
        <f>#REF!</f>
        <v>#REF!</v>
      </c>
      <c r="F24" s="7" t="s">
        <v>57</v>
      </c>
      <c r="G24" s="44" t="s">
        <v>64</v>
      </c>
      <c r="H24" s="9"/>
      <c r="I24" s="18" t="s">
        <v>52</v>
      </c>
      <c r="J24" s="10"/>
      <c r="K24" s="52"/>
      <c r="L24" s="51" t="s">
        <v>66</v>
      </c>
      <c r="M24" s="55" t="e">
        <f>#REF!</f>
        <v>#REF!</v>
      </c>
      <c r="N24" s="54" t="s">
        <v>66</v>
      </c>
      <c r="O24" s="51"/>
    </row>
    <row r="25" spans="2:15" s="3" customFormat="1" ht="120" customHeight="1" x14ac:dyDescent="0.25">
      <c r="B25" s="7">
        <v>12</v>
      </c>
      <c r="C25" s="157" t="e">
        <f>#REF!</f>
        <v>#REF!</v>
      </c>
      <c r="D25" s="157"/>
      <c r="E25" s="7" t="e">
        <f>#REF!</f>
        <v>#REF!</v>
      </c>
      <c r="F25" s="7" t="s">
        <v>57</v>
      </c>
      <c r="G25" s="44" t="s">
        <v>64</v>
      </c>
      <c r="H25" s="9"/>
      <c r="I25" s="18" t="s">
        <v>52</v>
      </c>
      <c r="J25" s="10"/>
      <c r="K25" s="52"/>
      <c r="L25" s="51" t="s">
        <v>66</v>
      </c>
      <c r="M25" s="55" t="e">
        <f>#REF!</f>
        <v>#REF!</v>
      </c>
      <c r="N25" s="54" t="s">
        <v>66</v>
      </c>
      <c r="O25" s="51"/>
    </row>
    <row r="26" spans="2:15" s="3" customFormat="1" ht="65.25" customHeight="1" x14ac:dyDescent="0.25">
      <c r="B26" s="7">
        <v>13</v>
      </c>
      <c r="C26" s="157" t="e">
        <f>#REF!</f>
        <v>#REF!</v>
      </c>
      <c r="D26" s="157"/>
      <c r="E26" s="7" t="e">
        <f>#REF!</f>
        <v>#REF!</v>
      </c>
      <c r="F26" s="7" t="s">
        <v>57</v>
      </c>
      <c r="G26" s="44" t="s">
        <v>64</v>
      </c>
      <c r="H26" s="9"/>
      <c r="I26" s="18" t="s">
        <v>52</v>
      </c>
      <c r="J26" s="10"/>
      <c r="K26" s="52"/>
      <c r="L26" s="51" t="s">
        <v>66</v>
      </c>
      <c r="M26" s="55" t="e">
        <f>#REF!</f>
        <v>#REF!</v>
      </c>
      <c r="N26" s="54" t="s">
        <v>66</v>
      </c>
      <c r="O26" s="51"/>
    </row>
    <row r="27" spans="2:15" s="3" customFormat="1" ht="65.25" customHeight="1" x14ac:dyDescent="0.25">
      <c r="B27" s="7">
        <v>14</v>
      </c>
      <c r="C27" s="157" t="e">
        <f>#REF!</f>
        <v>#REF!</v>
      </c>
      <c r="D27" s="157"/>
      <c r="E27" s="7" t="e">
        <f>#REF!</f>
        <v>#REF!</v>
      </c>
      <c r="F27" s="7" t="s">
        <v>57</v>
      </c>
      <c r="G27" s="44" t="s">
        <v>64</v>
      </c>
      <c r="H27" s="9"/>
      <c r="I27" s="18" t="s">
        <v>52</v>
      </c>
      <c r="J27" s="10"/>
      <c r="K27" s="52"/>
      <c r="L27" s="51" t="s">
        <v>66</v>
      </c>
      <c r="M27" s="55" t="e">
        <f>#REF!</f>
        <v>#REF!</v>
      </c>
      <c r="N27" s="54" t="s">
        <v>66</v>
      </c>
      <c r="O27" s="51"/>
    </row>
    <row r="28" spans="2:15" s="3" customFormat="1" ht="65.25" customHeight="1" x14ac:dyDescent="0.25">
      <c r="B28" s="7">
        <v>15</v>
      </c>
      <c r="C28" s="157" t="e">
        <f>#REF!</f>
        <v>#REF!</v>
      </c>
      <c r="D28" s="157"/>
      <c r="E28" s="7" t="e">
        <f>#REF!</f>
        <v>#REF!</v>
      </c>
      <c r="F28" s="7" t="s">
        <v>57</v>
      </c>
      <c r="G28" s="44" t="s">
        <v>64</v>
      </c>
      <c r="H28" s="9"/>
      <c r="I28" s="18" t="s">
        <v>52</v>
      </c>
      <c r="J28" s="10"/>
      <c r="K28" s="52"/>
      <c r="L28" s="51" t="s">
        <v>66</v>
      </c>
      <c r="M28" s="55" t="e">
        <f>#REF!</f>
        <v>#REF!</v>
      </c>
      <c r="N28" s="54" t="s">
        <v>66</v>
      </c>
      <c r="O28" s="51"/>
    </row>
    <row r="29" spans="2:15" s="3" customFormat="1" ht="65.25" customHeight="1" x14ac:dyDescent="0.25">
      <c r="B29" s="7">
        <v>16</v>
      </c>
      <c r="C29" s="157" t="e">
        <f>#REF!</f>
        <v>#REF!</v>
      </c>
      <c r="D29" s="157"/>
      <c r="E29" s="7" t="e">
        <f>#REF!</f>
        <v>#REF!</v>
      </c>
      <c r="F29" s="7" t="s">
        <v>57</v>
      </c>
      <c r="G29" s="44" t="s">
        <v>64</v>
      </c>
      <c r="H29" s="9"/>
      <c r="I29" s="18" t="s">
        <v>52</v>
      </c>
      <c r="J29" s="10"/>
      <c r="K29" s="52"/>
      <c r="L29" s="51" t="s">
        <v>66</v>
      </c>
      <c r="M29" s="55" t="e">
        <f>#REF!</f>
        <v>#REF!</v>
      </c>
      <c r="N29" s="54" t="s">
        <v>66</v>
      </c>
      <c r="O29" s="51"/>
    </row>
    <row r="30" spans="2:15" s="3" customFormat="1" ht="65.25" customHeight="1" x14ac:dyDescent="0.25">
      <c r="B30" s="7">
        <v>17</v>
      </c>
      <c r="C30" s="157" t="e">
        <f>#REF!</f>
        <v>#REF!</v>
      </c>
      <c r="D30" s="157"/>
      <c r="E30" s="7" t="e">
        <f>#REF!</f>
        <v>#REF!</v>
      </c>
      <c r="F30" s="7" t="s">
        <v>57</v>
      </c>
      <c r="G30" s="44" t="s">
        <v>64</v>
      </c>
      <c r="H30" s="9"/>
      <c r="I30" s="18" t="s">
        <v>52</v>
      </c>
      <c r="J30" s="10"/>
      <c r="K30" s="52"/>
      <c r="L30" s="51" t="s">
        <v>66</v>
      </c>
      <c r="M30" s="55" t="e">
        <f>#REF!</f>
        <v>#REF!</v>
      </c>
      <c r="N30" s="54" t="s">
        <v>66</v>
      </c>
      <c r="O30" s="51"/>
    </row>
    <row r="31" spans="2:15" s="3" customFormat="1" ht="65.25" customHeight="1" x14ac:dyDescent="0.25">
      <c r="B31" s="7">
        <v>18</v>
      </c>
      <c r="C31" s="157" t="e">
        <f>#REF!</f>
        <v>#REF!</v>
      </c>
      <c r="D31" s="157"/>
      <c r="E31" s="7" t="e">
        <f>#REF!</f>
        <v>#REF!</v>
      </c>
      <c r="F31" s="7" t="s">
        <v>57</v>
      </c>
      <c r="G31" s="44" t="s">
        <v>64</v>
      </c>
      <c r="H31" s="9"/>
      <c r="I31" s="18" t="s">
        <v>52</v>
      </c>
      <c r="J31" s="10"/>
      <c r="K31" s="52"/>
      <c r="L31" s="51" t="s">
        <v>66</v>
      </c>
      <c r="M31" s="55" t="e">
        <f>#REF!</f>
        <v>#REF!</v>
      </c>
      <c r="N31" s="54" t="s">
        <v>66</v>
      </c>
      <c r="O31" s="51"/>
    </row>
    <row r="32" spans="2:15" s="3" customFormat="1" ht="48" customHeight="1" x14ac:dyDescent="0.25">
      <c r="B32" s="7">
        <v>19</v>
      </c>
      <c r="C32" s="157" t="e">
        <f>#REF!</f>
        <v>#REF!</v>
      </c>
      <c r="D32" s="157"/>
      <c r="E32" s="7" t="e">
        <f>#REF!</f>
        <v>#REF!</v>
      </c>
      <c r="F32" s="7" t="s">
        <v>57</v>
      </c>
      <c r="G32" s="44" t="s">
        <v>64</v>
      </c>
      <c r="H32" s="9"/>
      <c r="I32" s="18" t="s">
        <v>52</v>
      </c>
      <c r="J32" s="10"/>
      <c r="K32" s="52"/>
      <c r="L32" s="51" t="s">
        <v>66</v>
      </c>
      <c r="M32" s="55" t="e">
        <f>#REF!</f>
        <v>#REF!</v>
      </c>
      <c r="N32" s="54" t="s">
        <v>66</v>
      </c>
      <c r="O32" s="7"/>
    </row>
    <row r="33" spans="2:15" s="3" customFormat="1" ht="74.25" customHeight="1" x14ac:dyDescent="0.25">
      <c r="B33" s="7">
        <v>20</v>
      </c>
      <c r="C33" s="157" t="e">
        <f>#REF!</f>
        <v>#REF!</v>
      </c>
      <c r="D33" s="157"/>
      <c r="E33" s="7" t="e">
        <f>#REF!</f>
        <v>#REF!</v>
      </c>
      <c r="F33" s="7" t="s">
        <v>57</v>
      </c>
      <c r="G33" s="44" t="s">
        <v>64</v>
      </c>
      <c r="H33" s="9"/>
      <c r="I33" s="18" t="s">
        <v>52</v>
      </c>
      <c r="J33" s="10"/>
      <c r="K33" s="52"/>
      <c r="L33" s="51" t="s">
        <v>66</v>
      </c>
      <c r="M33" s="55" t="e">
        <f>#REF!</f>
        <v>#REF!</v>
      </c>
      <c r="N33" s="54" t="s">
        <v>66</v>
      </c>
      <c r="O33" s="7"/>
    </row>
    <row r="34" spans="2:15" s="3" customFormat="1" ht="66" hidden="1" customHeight="1" x14ac:dyDescent="0.25">
      <c r="B34" s="7">
        <v>12</v>
      </c>
      <c r="C34" s="157" t="e">
        <f>#REF!</f>
        <v>#REF!</v>
      </c>
      <c r="D34" s="157"/>
      <c r="E34" s="42"/>
      <c r="F34" s="7" t="s">
        <v>57</v>
      </c>
      <c r="G34" s="43"/>
      <c r="H34" s="9"/>
      <c r="I34" s="18" t="s">
        <v>54</v>
      </c>
      <c r="J34" s="17"/>
      <c r="K34" s="16"/>
      <c r="L34" s="47"/>
      <c r="M34" s="47"/>
      <c r="N34" s="54" t="s">
        <v>66</v>
      </c>
      <c r="O34" s="13"/>
    </row>
    <row r="35" spans="2:15" s="3" customFormat="1" ht="66" hidden="1" customHeight="1" x14ac:dyDescent="0.25">
      <c r="B35" s="7">
        <v>13</v>
      </c>
      <c r="C35" s="157" t="e">
        <f>#REF!</f>
        <v>#REF!</v>
      </c>
      <c r="D35" s="157"/>
      <c r="E35" s="42"/>
      <c r="F35" s="7" t="s">
        <v>57</v>
      </c>
      <c r="G35" s="43"/>
      <c r="H35" s="9"/>
      <c r="I35" s="18" t="s">
        <v>51</v>
      </c>
      <c r="J35" s="17"/>
      <c r="K35" s="16"/>
      <c r="L35" s="47"/>
      <c r="M35" s="47"/>
      <c r="N35" s="54" t="s">
        <v>66</v>
      </c>
      <c r="O35" s="13"/>
    </row>
    <row r="36" spans="2:15" s="3" customFormat="1" ht="66" hidden="1" customHeight="1" x14ac:dyDescent="0.25">
      <c r="B36" s="7">
        <v>14</v>
      </c>
      <c r="C36" s="157" t="e">
        <f>#REF!</f>
        <v>#REF!</v>
      </c>
      <c r="D36" s="157"/>
      <c r="E36" s="42"/>
      <c r="F36" s="7" t="s">
        <v>57</v>
      </c>
      <c r="G36" s="43"/>
      <c r="H36" s="9"/>
      <c r="I36" s="18" t="s">
        <v>51</v>
      </c>
      <c r="J36" s="17"/>
      <c r="K36" s="16"/>
      <c r="L36" s="47"/>
      <c r="M36" s="47"/>
      <c r="N36" s="54" t="s">
        <v>66</v>
      </c>
      <c r="O36" s="13"/>
    </row>
    <row r="37" spans="2:15" s="3" customFormat="1" ht="66" hidden="1" customHeight="1" x14ac:dyDescent="0.25">
      <c r="B37" s="7">
        <v>15</v>
      </c>
      <c r="C37" s="157" t="e">
        <f>#REF!</f>
        <v>#REF!</v>
      </c>
      <c r="D37" s="157"/>
      <c r="E37" s="42"/>
      <c r="F37" s="7" t="s">
        <v>57</v>
      </c>
      <c r="G37" s="43"/>
      <c r="H37" s="9"/>
      <c r="I37" s="18" t="s">
        <v>51</v>
      </c>
      <c r="J37" s="17"/>
      <c r="K37" s="16"/>
      <c r="L37" s="47"/>
      <c r="M37" s="47"/>
      <c r="N37" s="54" t="s">
        <v>66</v>
      </c>
      <c r="O37" s="13"/>
    </row>
    <row r="38" spans="2:15" s="3" customFormat="1" ht="66" hidden="1" customHeight="1" x14ac:dyDescent="0.25">
      <c r="B38" s="7">
        <v>16</v>
      </c>
      <c r="C38" s="157" t="e">
        <f>#REF!</f>
        <v>#REF!</v>
      </c>
      <c r="D38" s="157"/>
      <c r="E38" s="42"/>
      <c r="F38" s="7" t="s">
        <v>57</v>
      </c>
      <c r="G38" s="43"/>
      <c r="H38" s="9"/>
      <c r="I38" s="18" t="s">
        <v>54</v>
      </c>
      <c r="J38" s="17"/>
      <c r="K38" s="16"/>
      <c r="L38" s="47"/>
      <c r="M38" s="47"/>
      <c r="N38" s="54" t="s">
        <v>66</v>
      </c>
      <c r="O38" s="13"/>
    </row>
    <row r="39" spans="2:15" s="3" customFormat="1" ht="66" hidden="1" customHeight="1" x14ac:dyDescent="0.25">
      <c r="B39" s="7">
        <v>17</v>
      </c>
      <c r="C39" s="157" t="e">
        <f>#REF!</f>
        <v>#REF!</v>
      </c>
      <c r="D39" s="157"/>
      <c r="E39" s="42"/>
      <c r="F39" s="7" t="s">
        <v>57</v>
      </c>
      <c r="G39" s="43"/>
      <c r="H39" s="9"/>
      <c r="I39" s="18" t="s">
        <v>51</v>
      </c>
      <c r="J39" s="17"/>
      <c r="K39" s="16"/>
      <c r="L39" s="47"/>
      <c r="M39" s="47"/>
      <c r="N39" s="54" t="s">
        <v>66</v>
      </c>
      <c r="O39" s="13"/>
    </row>
    <row r="41" spans="2:15" ht="18.75" x14ac:dyDescent="0.3">
      <c r="G41" s="28" t="s">
        <v>58</v>
      </c>
      <c r="H41" s="28" t="s">
        <v>59</v>
      </c>
      <c r="I41" s="28" t="s">
        <v>60</v>
      </c>
    </row>
    <row r="42" spans="2:15" ht="18.75" x14ac:dyDescent="0.3">
      <c r="G42" s="28" t="s">
        <v>55</v>
      </c>
      <c r="H42" s="28"/>
      <c r="I42" s="28"/>
    </row>
    <row r="43" spans="2:15" ht="24" customHeight="1" x14ac:dyDescent="0.25">
      <c r="G43" s="19" t="s">
        <v>48</v>
      </c>
      <c r="H43" s="19"/>
      <c r="I43" s="19"/>
    </row>
    <row r="44" spans="2:15" ht="14.25" customHeight="1" x14ac:dyDescent="0.25">
      <c r="G44" s="20" t="s">
        <v>36</v>
      </c>
      <c r="H44" s="29" t="s">
        <v>49</v>
      </c>
      <c r="I44" s="20" t="s">
        <v>50</v>
      </c>
    </row>
    <row r="45" spans="2:15" x14ac:dyDescent="0.25">
      <c r="G45" s="21" t="s">
        <v>51</v>
      </c>
      <c r="H45" s="22">
        <v>0</v>
      </c>
      <c r="I45" s="23">
        <f>Tabla3[[#This Row],[Columna2]]/H49</f>
        <v>0</v>
      </c>
    </row>
    <row r="46" spans="2:15" x14ac:dyDescent="0.25">
      <c r="G46" s="24" t="s">
        <v>52</v>
      </c>
      <c r="H46" s="22">
        <v>20</v>
      </c>
      <c r="I46" s="23">
        <f>Tabla3[[#This Row],[Columna2]]/H49</f>
        <v>1</v>
      </c>
    </row>
    <row r="47" spans="2:15" x14ac:dyDescent="0.25">
      <c r="G47" s="25" t="s">
        <v>53</v>
      </c>
      <c r="H47" s="22">
        <f>COUNTIF(I14:I39,G47)</f>
        <v>0</v>
      </c>
      <c r="I47" s="23">
        <f>Tabla3[[#This Row],[Columna2]]/H49</f>
        <v>0</v>
      </c>
    </row>
    <row r="48" spans="2:15" x14ac:dyDescent="0.25">
      <c r="G48" s="26" t="s">
        <v>54</v>
      </c>
      <c r="H48" s="22">
        <v>0</v>
      </c>
      <c r="I48" s="23">
        <f>Tabla3[[#This Row],[Columna2]]/H49</f>
        <v>0</v>
      </c>
    </row>
    <row r="49" spans="7:9" x14ac:dyDescent="0.25">
      <c r="G49" s="27" t="s">
        <v>56</v>
      </c>
      <c r="H49" s="22">
        <f>SUM(H45:H48)</f>
        <v>20</v>
      </c>
      <c r="I49" s="41"/>
    </row>
  </sheetData>
  <mergeCells count="49">
    <mergeCell ref="B2:C5"/>
    <mergeCell ref="D2:N3"/>
    <mergeCell ref="D4:N5"/>
    <mergeCell ref="O4:O5"/>
    <mergeCell ref="B6:C6"/>
    <mergeCell ref="D6:O6"/>
    <mergeCell ref="B9:C9"/>
    <mergeCell ref="D9:O9"/>
    <mergeCell ref="C14:D14"/>
    <mergeCell ref="C32:D32"/>
    <mergeCell ref="B10:C10"/>
    <mergeCell ref="D10:O10"/>
    <mergeCell ref="B11:C11"/>
    <mergeCell ref="B12:B13"/>
    <mergeCell ref="C12:D13"/>
    <mergeCell ref="C31:D31"/>
    <mergeCell ref="C20:D20"/>
    <mergeCell ref="C26:D26"/>
    <mergeCell ref="K12:O12"/>
    <mergeCell ref="D11:O11"/>
    <mergeCell ref="E12:F12"/>
    <mergeCell ref="G12:J12"/>
    <mergeCell ref="B7:C7"/>
    <mergeCell ref="D7:O7"/>
    <mergeCell ref="B8:C8"/>
    <mergeCell ref="H8:J8"/>
    <mergeCell ref="D8:G8"/>
    <mergeCell ref="K8:O8"/>
    <mergeCell ref="C38:D38"/>
    <mergeCell ref="C33:D33"/>
    <mergeCell ref="C39:D39"/>
    <mergeCell ref="C34:D34"/>
    <mergeCell ref="C35:D35"/>
    <mergeCell ref="C36:D36"/>
    <mergeCell ref="C37:D37"/>
    <mergeCell ref="C21:D21"/>
    <mergeCell ref="C22:D22"/>
    <mergeCell ref="C15:D15"/>
    <mergeCell ref="C16:D16"/>
    <mergeCell ref="C17:D17"/>
    <mergeCell ref="C18:D18"/>
    <mergeCell ref="C19:D19"/>
    <mergeCell ref="C27:D27"/>
    <mergeCell ref="C28:D28"/>
    <mergeCell ref="C29:D29"/>
    <mergeCell ref="C30:D30"/>
    <mergeCell ref="C23:D23"/>
    <mergeCell ref="C24:D24"/>
    <mergeCell ref="C25:D25"/>
  </mergeCells>
  <phoneticPr fontId="15" type="noConversion"/>
  <conditionalFormatting sqref="I14:I39">
    <cfRule type="expression" dxfId="6" priority="1">
      <formula>$I14="NO INICIADO"</formula>
    </cfRule>
    <cfRule type="expression" dxfId="5" priority="2">
      <formula>$I14="ATRASADO"</formula>
    </cfRule>
    <cfRule type="expression" dxfId="4" priority="3">
      <formula>$I14="EN DESARROLLO"</formula>
    </cfRule>
    <cfRule type="expression" dxfId="3" priority="4">
      <formula>$I14="TERMINADO"</formula>
    </cfRule>
  </conditionalFormatting>
  <dataValidations count="2">
    <dataValidation type="list" allowBlank="1" showInputMessage="1" showErrorMessage="1" sqref="F14:F39" xr:uid="{00000000-0002-0000-0200-000000000000}">
      <formula1>"QUINCENAL,MENSUAL,BIMENSUAL,TRIMESTRAL,SEMESTRAL,ANUAL"</formula1>
    </dataValidation>
    <dataValidation type="list" allowBlank="1" showInputMessage="1" showErrorMessage="1" sqref="I14:I39" xr:uid="{00000000-0002-0000-0200-000001000000}">
      <formula1>$G$45:$G$48</formula1>
    </dataValidation>
  </dataValidations>
  <pageMargins left="0.7" right="0.7" top="0.75" bottom="0.75" header="0.3" footer="0.3"/>
  <pageSetup paperSize="9" scale="29"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13 de junio</vt:lpstr>
      <vt:lpstr>ciudadela</vt:lpstr>
      <vt:lpstr>seguimiento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APOYO-TIC</cp:lastModifiedBy>
  <cp:lastPrinted>2022-02-28T19:40:00Z</cp:lastPrinted>
  <dcterms:created xsi:type="dcterms:W3CDTF">2020-09-14T14:07:12Z</dcterms:created>
  <dcterms:modified xsi:type="dcterms:W3CDTF">2026-07-29T18:00:09Z</dcterms:modified>
</cp:coreProperties>
</file>